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-listopad 14" sheetId="1" r:id="rId1"/>
  </sheets>
  <definedNames>
    <definedName name="_xlnm.Print_Area" localSheetId="0">'leden-listopad 14'!$A$1:$G$72</definedName>
  </definedNames>
  <calcPr fullCalcOnLoad="1"/>
</workbook>
</file>

<file path=xl/sharedStrings.xml><?xml version="1.0" encoding="utf-8"?>
<sst xmlns="http://schemas.openxmlformats.org/spreadsheetml/2006/main" count="81" uniqueCount="47">
  <si>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</si>
  <si>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</si>
  <si>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</si>
  <si>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</si>
  <si>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</si>
  <si>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</si>
  <si>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</si>
  <si>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</si>
  <si>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</si>
  <si>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</si>
  <si>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</si>
  <si>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</si>
  <si>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</si>
  <si>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</si>
  <si>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</si>
  <si>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</si>
  <si>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</si>
  <si>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</si>
  <si>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</si>
  <si>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</si>
  <si>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</si>
  <si>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</si>
  <si>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</si>
  <si>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</si>
  <si>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obsah síry</t>
  </si>
  <si>
    <t>bod vzplanutí</t>
  </si>
  <si>
    <t xml:space="preserve"> počet nevyhovujících jakostních ukazatelů </t>
  </si>
  <si>
    <t>automobilový benzin</t>
  </si>
  <si>
    <t>kyslík výpočtem</t>
  </si>
  <si>
    <t>obsah FAME</t>
  </si>
  <si>
    <t>konec destilace</t>
  </si>
  <si>
    <t>indukční perioda</t>
  </si>
  <si>
    <t>CFFP</t>
  </si>
  <si>
    <t>automobilové benziny</t>
  </si>
  <si>
    <t>tlak par</t>
  </si>
  <si>
    <t>OČMM</t>
  </si>
  <si>
    <t>95% (V/V) předestiluje při teplotě</t>
  </si>
  <si>
    <t>obsah ethanolu</t>
  </si>
  <si>
    <t>cetanové číslo</t>
  </si>
  <si>
    <t>cetanový index</t>
  </si>
  <si>
    <r>
      <t>hustota při 15</t>
    </r>
    <r>
      <rPr>
        <sz val="10"/>
        <rFont val="Calibri"/>
        <family val="2"/>
      </rPr>
      <t>˚C</t>
    </r>
  </si>
  <si>
    <t>oxidační stabilita</t>
  </si>
  <si>
    <t>Monitoring a sledování jakosti motorových paliv leden-listopad 2014</t>
  </si>
  <si>
    <t>Odebrané vzorky motorových paliv dle druhů leden-listopad 2014 (dělení dle vyhlášky č. 133/2010 Sb.)</t>
  </si>
  <si>
    <t>Odebrané vzorky motorových paliv dle druhů leden-listopad 2014</t>
  </si>
  <si>
    <t>Odebrané vzorky automobilové benziny dle druhů leden-listopad 2014</t>
  </si>
  <si>
    <t xml:space="preserve">Monitoring a sledování jakosti motorových paliv leden-listopad 2014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</si>
</sst>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2" xfId="34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0" fillId="0" borderId="10" xfId="34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Font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31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20" zoomScaleNormal="120" zoomScaleSheetLayoutView="100" workbookViewId="0" topLeftCell="A43">
      <selection activeCell="I23" sqref="I23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42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44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72">
        <v>899</v>
      </c>
      <c r="C5" s="27">
        <f>B5*100/B15</f>
        <v>35.58986539984165</v>
      </c>
      <c r="D5" s="72">
        <v>6</v>
      </c>
      <c r="E5" s="54">
        <f aca="true" t="shared" si="0" ref="E5:E15">D5*100/B5</f>
        <v>0.6674082313681868</v>
      </c>
      <c r="F5" s="17">
        <f>B5-D5</f>
        <v>893</v>
      </c>
      <c r="G5" s="19">
        <f aca="true" t="shared" si="1" ref="G5:G14">F5*100/B5</f>
        <v>99.33259176863181</v>
      </c>
      <c r="H5" s="22"/>
    </row>
    <row r="6" spans="1:8" ht="12.75">
      <c r="A6" s="24" t="s">
        <v>5</v>
      </c>
      <c r="B6" s="72">
        <v>10</v>
      </c>
      <c r="C6" s="27">
        <f>B6*100/B15</f>
        <v>0.39588281868566905</v>
      </c>
      <c r="D6" s="72">
        <v>3</v>
      </c>
      <c r="E6" s="54">
        <f t="shared" si="0"/>
        <v>30</v>
      </c>
      <c r="F6" s="17">
        <f aca="true" t="shared" si="2" ref="F6:F15">B6-D6</f>
        <v>7</v>
      </c>
      <c r="G6" s="19">
        <f t="shared" si="1"/>
        <v>70</v>
      </c>
      <c r="H6" s="22"/>
    </row>
    <row r="7" spans="1:8" ht="12.75">
      <c r="A7" s="24" t="s">
        <v>6</v>
      </c>
      <c r="B7" s="72">
        <v>3</v>
      </c>
      <c r="C7" s="27">
        <f>B7*100/B15</f>
        <v>0.1187648456057007</v>
      </c>
      <c r="D7" s="72">
        <v>0</v>
      </c>
      <c r="E7" s="54">
        <v>0</v>
      </c>
      <c r="F7" s="17">
        <f t="shared" si="2"/>
        <v>3</v>
      </c>
      <c r="G7" s="19">
        <f t="shared" si="1"/>
        <v>100</v>
      </c>
      <c r="H7" s="22"/>
    </row>
    <row r="8" spans="1:8" ht="12.75">
      <c r="A8" s="24" t="s">
        <v>7</v>
      </c>
      <c r="B8" s="72">
        <v>42</v>
      </c>
      <c r="C8" s="27">
        <f>B8*100/B15</f>
        <v>1.66270783847981</v>
      </c>
      <c r="D8" s="72">
        <v>0</v>
      </c>
      <c r="E8" s="54">
        <f t="shared" si="0"/>
        <v>0</v>
      </c>
      <c r="F8" s="17">
        <f>B8-D8</f>
        <v>42</v>
      </c>
      <c r="G8" s="19">
        <f t="shared" si="1"/>
        <v>100</v>
      </c>
      <c r="H8" s="22"/>
    </row>
    <row r="9" spans="1:8" ht="12.75">
      <c r="A9" s="24" t="s">
        <v>8</v>
      </c>
      <c r="B9" s="86">
        <v>1131</v>
      </c>
      <c r="C9" s="27">
        <f>B9*100/B15</f>
        <v>44.77434679334917</v>
      </c>
      <c r="D9" s="72">
        <v>25</v>
      </c>
      <c r="E9" s="54">
        <f t="shared" si="0"/>
        <v>2.2104332449160036</v>
      </c>
      <c r="F9" s="17">
        <f t="shared" si="2"/>
        <v>1106</v>
      </c>
      <c r="G9" s="19">
        <f t="shared" si="1"/>
        <v>97.789566755084</v>
      </c>
      <c r="H9" s="22"/>
    </row>
    <row r="10" spans="1:8" ht="12.75">
      <c r="A10" s="24" t="s">
        <v>22</v>
      </c>
      <c r="B10" s="72">
        <v>69</v>
      </c>
      <c r="C10" s="27">
        <f>B10*100/B15</f>
        <v>2.7315914489311166</v>
      </c>
      <c r="D10" s="72">
        <v>4</v>
      </c>
      <c r="E10" s="54">
        <f t="shared" si="0"/>
        <v>5.797101449275362</v>
      </c>
      <c r="F10" s="17">
        <f t="shared" si="2"/>
        <v>65</v>
      </c>
      <c r="G10" s="19">
        <f t="shared" si="1"/>
        <v>94.20289855072464</v>
      </c>
      <c r="H10" s="22"/>
    </row>
    <row r="11" spans="1:8" ht="12.75">
      <c r="A11" s="39" t="s">
        <v>19</v>
      </c>
      <c r="B11" s="73">
        <v>30</v>
      </c>
      <c r="C11" s="41">
        <f>B11*100/B15</f>
        <v>1.187648456057007</v>
      </c>
      <c r="D11" s="72">
        <v>4</v>
      </c>
      <c r="E11" s="54">
        <f t="shared" si="0"/>
        <v>13.333333333333334</v>
      </c>
      <c r="F11" s="17">
        <f t="shared" si="2"/>
        <v>26</v>
      </c>
      <c r="G11" s="19">
        <f t="shared" si="1"/>
        <v>86.66666666666667</v>
      </c>
      <c r="H11" s="22"/>
    </row>
    <row r="12" spans="1:8" ht="12.75">
      <c r="A12" s="39" t="s">
        <v>18</v>
      </c>
      <c r="B12" s="73">
        <v>294</v>
      </c>
      <c r="C12" s="41">
        <f>B12*100/B15</f>
        <v>11.63895486935867</v>
      </c>
      <c r="D12" s="72">
        <v>37</v>
      </c>
      <c r="E12" s="54">
        <f t="shared" si="0"/>
        <v>12.585034013605442</v>
      </c>
      <c r="F12" s="17">
        <f t="shared" si="2"/>
        <v>257</v>
      </c>
      <c r="G12" s="19">
        <f t="shared" si="1"/>
        <v>87.41496598639456</v>
      </c>
      <c r="H12" s="22"/>
    </row>
    <row r="13" spans="1:8" ht="12.75">
      <c r="A13" s="39" t="s">
        <v>20</v>
      </c>
      <c r="B13" s="73">
        <v>35</v>
      </c>
      <c r="C13" s="41">
        <f>B13*100/B15</f>
        <v>1.3855898653998417</v>
      </c>
      <c r="D13" s="72">
        <v>0</v>
      </c>
      <c r="E13" s="54">
        <f t="shared" si="0"/>
        <v>0</v>
      </c>
      <c r="F13" s="40">
        <f t="shared" si="2"/>
        <v>35</v>
      </c>
      <c r="G13" s="19">
        <f t="shared" si="1"/>
        <v>100</v>
      </c>
      <c r="H13" s="22"/>
    </row>
    <row r="14" spans="1:8" ht="12.75">
      <c r="A14" s="39" t="s">
        <v>21</v>
      </c>
      <c r="B14" s="73">
        <v>13</v>
      </c>
      <c r="C14" s="41">
        <f>B14*100/B15</f>
        <v>0.5146476642913698</v>
      </c>
      <c r="D14" s="72">
        <v>0</v>
      </c>
      <c r="E14" s="54">
        <v>0</v>
      </c>
      <c r="F14" s="40">
        <f>B14-D14</f>
        <v>13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2526</v>
      </c>
      <c r="C15" s="28">
        <f>SUM(C5:C14)</f>
        <v>100</v>
      </c>
      <c r="D15" s="11">
        <f>SUM(D5:D14)</f>
        <v>79</v>
      </c>
      <c r="E15" s="58">
        <f t="shared" si="0"/>
        <v>3.1274742676167855</v>
      </c>
      <c r="F15" s="11">
        <f t="shared" si="2"/>
        <v>2447</v>
      </c>
      <c r="G15" s="56">
        <f>F15*100/B15</f>
        <v>96.87252573238321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43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33</v>
      </c>
      <c r="B19" s="17">
        <f>B5+B6+B7+B8</f>
        <v>954</v>
      </c>
      <c r="C19" s="54">
        <f>B19*100/B26</f>
        <v>37.76722090261283</v>
      </c>
      <c r="D19" s="17">
        <f>D5+D6+D7+D8</f>
        <v>9</v>
      </c>
      <c r="E19" s="18">
        <f aca="true" t="shared" si="3" ref="E19:E26">D19*100/B19</f>
        <v>0.9433962264150944</v>
      </c>
      <c r="F19" s="17">
        <f aca="true" t="shared" si="4" ref="F19:F26">B19-D19</f>
        <v>945</v>
      </c>
      <c r="G19" s="19">
        <f aca="true" t="shared" si="5" ref="G19:G26">F19*100/B19</f>
        <v>99.05660377358491</v>
      </c>
      <c r="H19" s="22"/>
    </row>
    <row r="20" spans="1:8" ht="12.75">
      <c r="A20" s="24" t="s">
        <v>11</v>
      </c>
      <c r="B20" s="17">
        <f aca="true" t="shared" si="6" ref="B20:B25">B9</f>
        <v>1131</v>
      </c>
      <c r="C20" s="65">
        <f>B20*100/B26</f>
        <v>44.77434679334917</v>
      </c>
      <c r="D20" s="17">
        <f aca="true" t="shared" si="7" ref="D20:D25">D9</f>
        <v>25</v>
      </c>
      <c r="E20" s="18">
        <f t="shared" si="3"/>
        <v>2.2104332449160036</v>
      </c>
      <c r="F20" s="17">
        <f t="shared" si="4"/>
        <v>1106</v>
      </c>
      <c r="G20" s="19">
        <f t="shared" si="5"/>
        <v>97.789566755084</v>
      </c>
      <c r="H20" s="22"/>
    </row>
    <row r="21" spans="1:8" ht="12.75">
      <c r="A21" s="24" t="s">
        <v>12</v>
      </c>
      <c r="B21" s="17">
        <f t="shared" si="6"/>
        <v>69</v>
      </c>
      <c r="C21" s="65">
        <f>B21*100/B26</f>
        <v>2.7315914489311166</v>
      </c>
      <c r="D21" s="17">
        <f t="shared" si="7"/>
        <v>4</v>
      </c>
      <c r="E21" s="18">
        <f t="shared" si="3"/>
        <v>5.797101449275362</v>
      </c>
      <c r="F21" s="17">
        <f t="shared" si="4"/>
        <v>65</v>
      </c>
      <c r="G21" s="19">
        <f t="shared" si="5"/>
        <v>94.20289855072464</v>
      </c>
      <c r="H21" s="22"/>
    </row>
    <row r="22" spans="1:8" ht="12.75">
      <c r="A22" s="39" t="s">
        <v>19</v>
      </c>
      <c r="B22" s="17">
        <f t="shared" si="6"/>
        <v>30</v>
      </c>
      <c r="C22" s="65">
        <f>B22*100/B26</f>
        <v>1.187648456057007</v>
      </c>
      <c r="D22" s="17">
        <f t="shared" si="7"/>
        <v>4</v>
      </c>
      <c r="E22" s="18">
        <f t="shared" si="3"/>
        <v>13.333333333333334</v>
      </c>
      <c r="F22" s="17">
        <f t="shared" si="4"/>
        <v>26</v>
      </c>
      <c r="G22" s="19">
        <f t="shared" si="5"/>
        <v>86.66666666666667</v>
      </c>
      <c r="H22" s="22"/>
    </row>
    <row r="23" spans="1:8" ht="12.75">
      <c r="A23" s="39" t="s">
        <v>18</v>
      </c>
      <c r="B23" s="17">
        <f t="shared" si="6"/>
        <v>294</v>
      </c>
      <c r="C23" s="54">
        <f>B23*100/B26</f>
        <v>11.63895486935867</v>
      </c>
      <c r="D23" s="17">
        <f t="shared" si="7"/>
        <v>37</v>
      </c>
      <c r="E23" s="43">
        <f t="shared" si="3"/>
        <v>12.585034013605442</v>
      </c>
      <c r="F23" s="44">
        <f t="shared" si="4"/>
        <v>257</v>
      </c>
      <c r="G23" s="42">
        <f t="shared" si="5"/>
        <v>87.41496598639456</v>
      </c>
      <c r="H23" s="22"/>
    </row>
    <row r="24" spans="1:8" ht="12.75">
      <c r="A24" s="39" t="s">
        <v>20</v>
      </c>
      <c r="B24" s="40">
        <f t="shared" si="6"/>
        <v>35</v>
      </c>
      <c r="C24" s="54">
        <f>B24*100/B26</f>
        <v>1.3855898653998417</v>
      </c>
      <c r="D24" s="17">
        <f t="shared" si="7"/>
        <v>0</v>
      </c>
      <c r="E24" s="18">
        <f t="shared" si="3"/>
        <v>0</v>
      </c>
      <c r="F24" s="44">
        <f t="shared" si="4"/>
        <v>35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13</v>
      </c>
      <c r="C25" s="54">
        <f>B25*100/B26</f>
        <v>0.5146476642913698</v>
      </c>
      <c r="D25" s="17">
        <f t="shared" si="7"/>
        <v>0</v>
      </c>
      <c r="E25" s="18">
        <f t="shared" si="3"/>
        <v>0</v>
      </c>
      <c r="F25" s="44">
        <f t="shared" si="4"/>
        <v>13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2526</v>
      </c>
      <c r="C26" s="55">
        <f>SUM(C19:C25)</f>
        <v>99.99999999999999</v>
      </c>
      <c r="D26" s="11">
        <f>SUM(D19:D25)</f>
        <v>79</v>
      </c>
      <c r="E26" s="57">
        <f t="shared" si="3"/>
        <v>3.1274742676167855</v>
      </c>
      <c r="F26" s="11">
        <f t="shared" si="4"/>
        <v>2447</v>
      </c>
      <c r="G26" s="56">
        <f t="shared" si="5"/>
        <v>96.87252573238321</v>
      </c>
    </row>
    <row r="27" ht="13.5" thickBot="1"/>
    <row r="28" spans="1:8" ht="13.5" thickBot="1">
      <c r="A28" s="94" t="s">
        <v>45</v>
      </c>
      <c r="B28" s="95"/>
      <c r="C28" s="95"/>
      <c r="D28" s="95"/>
      <c r="E28" s="95"/>
      <c r="F28" s="95"/>
      <c r="G28" s="96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899</v>
      </c>
      <c r="C30" s="27">
        <f>B30*100/B34</f>
        <v>94.23480083857443</v>
      </c>
      <c r="D30" s="17">
        <f>D5</f>
        <v>6</v>
      </c>
      <c r="E30" s="54">
        <f>D30*100/B30</f>
        <v>0.6674082313681868</v>
      </c>
      <c r="F30" s="17">
        <f>B30-D30</f>
        <v>893</v>
      </c>
      <c r="G30" s="19">
        <f>F30*100/B30</f>
        <v>99.33259176863181</v>
      </c>
      <c r="H30" s="22"/>
    </row>
    <row r="31" spans="1:8" ht="12.75">
      <c r="A31" s="24" t="s">
        <v>5</v>
      </c>
      <c r="B31" s="17">
        <f>B6</f>
        <v>10</v>
      </c>
      <c r="C31" s="27">
        <f>B31*100/B34</f>
        <v>1.0482180293501049</v>
      </c>
      <c r="D31" s="17">
        <f>D6</f>
        <v>3</v>
      </c>
      <c r="E31" s="54">
        <f>D31*100/B31</f>
        <v>30</v>
      </c>
      <c r="F31" s="17">
        <f>B31-D31</f>
        <v>7</v>
      </c>
      <c r="G31" s="19">
        <f>F31*100/B31</f>
        <v>70</v>
      </c>
      <c r="H31" s="22"/>
    </row>
    <row r="32" spans="1:8" ht="12.75">
      <c r="A32" s="24" t="s">
        <v>6</v>
      </c>
      <c r="B32" s="17">
        <f>B7</f>
        <v>3</v>
      </c>
      <c r="C32" s="27">
        <f>B32*100/B34</f>
        <v>0.31446540880503143</v>
      </c>
      <c r="D32" s="17">
        <f>D7</f>
        <v>0</v>
      </c>
      <c r="E32" s="54">
        <f>D32*100/B32</f>
        <v>0</v>
      </c>
      <c r="F32" s="17">
        <f>B32-D32</f>
        <v>3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42</v>
      </c>
      <c r="C33" s="27">
        <f>B33*100/B34</f>
        <v>4.40251572327044</v>
      </c>
      <c r="D33" s="17">
        <f>D8</f>
        <v>0</v>
      </c>
      <c r="E33" s="54">
        <f>D33*100/B33</f>
        <v>0</v>
      </c>
      <c r="F33" s="17">
        <f>B33-D33</f>
        <v>42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954</v>
      </c>
      <c r="C34" s="38">
        <f>SUM(C30:C33)</f>
        <v>100.00000000000001</v>
      </c>
      <c r="D34" s="11">
        <f>SUM(D30:D33)</f>
        <v>9</v>
      </c>
      <c r="E34" s="55">
        <f>D34*100/B34</f>
        <v>0.9433962264150944</v>
      </c>
      <c r="F34" s="11">
        <f>B34-D34</f>
        <v>945</v>
      </c>
      <c r="G34" s="59">
        <f>F34*100/B34</f>
        <v>99.05660377358491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46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97" t="s">
        <v>13</v>
      </c>
      <c r="B39" s="98"/>
      <c r="C39" s="98"/>
      <c r="D39" s="98"/>
      <c r="E39" s="99"/>
    </row>
    <row r="40" spans="1:5" ht="64.5" thickBot="1">
      <c r="A40" s="62" t="s">
        <v>14</v>
      </c>
      <c r="B40" s="100" t="s">
        <v>15</v>
      </c>
      <c r="C40" s="101"/>
      <c r="D40" s="66" t="s">
        <v>26</v>
      </c>
      <c r="E40" s="67" t="s">
        <v>16</v>
      </c>
    </row>
    <row r="41" spans="1:5" ht="12.75">
      <c r="A41" s="75"/>
      <c r="B41" s="103"/>
      <c r="C41" s="104"/>
      <c r="D41" s="76"/>
      <c r="E41" s="77"/>
    </row>
    <row r="42" spans="1:5" ht="12.75">
      <c r="A42" s="78" t="s">
        <v>27</v>
      </c>
      <c r="B42" s="89" t="s">
        <v>37</v>
      </c>
      <c r="C42" s="90"/>
      <c r="D42" s="63">
        <v>2</v>
      </c>
      <c r="E42" s="61">
        <f>D42*100/B19</f>
        <v>0.20964360587002095</v>
      </c>
    </row>
    <row r="43" spans="1:5" ht="12.75">
      <c r="A43" s="78"/>
      <c r="B43" s="89" t="s">
        <v>28</v>
      </c>
      <c r="C43" s="90"/>
      <c r="D43" s="79">
        <v>2</v>
      </c>
      <c r="E43" s="61">
        <f>D43*100/B19</f>
        <v>0.20964360587002095</v>
      </c>
    </row>
    <row r="44" spans="1:5" ht="12.75">
      <c r="A44" s="78"/>
      <c r="B44" s="91" t="s">
        <v>30</v>
      </c>
      <c r="C44" s="88"/>
      <c r="D44" s="79">
        <v>5</v>
      </c>
      <c r="E44" s="61">
        <f>D44*100/B19</f>
        <v>0.5241090146750524</v>
      </c>
    </row>
    <row r="45" spans="1:5" ht="12.75">
      <c r="A45" s="78"/>
      <c r="B45" s="91" t="s">
        <v>31</v>
      </c>
      <c r="C45" s="88"/>
      <c r="D45" s="79">
        <v>1</v>
      </c>
      <c r="E45" s="61">
        <f>D45*100/B19</f>
        <v>0.10482180293501048</v>
      </c>
    </row>
    <row r="46" spans="1:5" ht="12.75">
      <c r="A46" s="78"/>
      <c r="B46" s="85" t="s">
        <v>34</v>
      </c>
      <c r="C46" s="84"/>
      <c r="D46" s="79">
        <v>1</v>
      </c>
      <c r="E46" s="61">
        <f>D46*100/B19</f>
        <v>0.10482180293501048</v>
      </c>
    </row>
    <row r="47" spans="1:5" ht="12.75" customHeight="1">
      <c r="A47" s="80"/>
      <c r="B47" s="102"/>
      <c r="C47" s="102"/>
      <c r="D47" s="53"/>
      <c r="E47" s="81"/>
    </row>
    <row r="48" spans="1:5" ht="12.75" customHeight="1">
      <c r="A48" s="74" t="s">
        <v>23</v>
      </c>
      <c r="B48" s="87" t="s">
        <v>25</v>
      </c>
      <c r="C48" s="88"/>
      <c r="D48" s="63">
        <v>19</v>
      </c>
      <c r="E48" s="61">
        <f>D48*100/B20</f>
        <v>1.6799292661361627</v>
      </c>
    </row>
    <row r="49" spans="1:5" ht="12.75" customHeight="1">
      <c r="A49" s="82"/>
      <c r="B49" s="87" t="s">
        <v>32</v>
      </c>
      <c r="C49" s="88"/>
      <c r="D49" s="63">
        <v>1</v>
      </c>
      <c r="E49" s="61">
        <f>D49*100/B20</f>
        <v>0.08841732979664015</v>
      </c>
    </row>
    <row r="50" spans="1:5" ht="12.75" customHeight="1">
      <c r="A50" s="82"/>
      <c r="B50" s="83" t="s">
        <v>40</v>
      </c>
      <c r="C50" s="84"/>
      <c r="D50" s="63">
        <v>2</v>
      </c>
      <c r="E50" s="61">
        <f>D50*100/B20</f>
        <v>0.1768346595932803</v>
      </c>
    </row>
    <row r="51" spans="1:5" ht="12.75" customHeight="1">
      <c r="A51" s="82"/>
      <c r="B51" s="83" t="s">
        <v>29</v>
      </c>
      <c r="C51" s="84"/>
      <c r="D51" s="63">
        <v>4</v>
      </c>
      <c r="E51" s="61">
        <f>D51*100/B20</f>
        <v>0.3536693191865606</v>
      </c>
    </row>
    <row r="52" spans="1:5" ht="12.75" customHeight="1">
      <c r="A52" s="82"/>
      <c r="B52" s="83" t="s">
        <v>36</v>
      </c>
      <c r="C52" s="84"/>
      <c r="D52" s="63">
        <v>1</v>
      </c>
      <c r="E52" s="61">
        <f>D52*100/B20</f>
        <v>0.08841732979664015</v>
      </c>
    </row>
    <row r="53" spans="1:5" ht="12.75" customHeight="1">
      <c r="A53" s="82"/>
      <c r="B53" s="87" t="s">
        <v>38</v>
      </c>
      <c r="C53" s="88"/>
      <c r="D53" s="63">
        <v>1</v>
      </c>
      <c r="E53" s="61">
        <f>D53*100/B20</f>
        <v>0.08841732979664015</v>
      </c>
    </row>
    <row r="54" spans="1:5" ht="12.75" customHeight="1">
      <c r="A54" s="82"/>
      <c r="B54" s="87" t="s">
        <v>39</v>
      </c>
      <c r="C54" s="88"/>
      <c r="D54" s="63">
        <v>1</v>
      </c>
      <c r="E54" s="61">
        <f>D54*100/B20</f>
        <v>0.08841732979664015</v>
      </c>
    </row>
    <row r="55" spans="1:5" ht="12.75" customHeight="1">
      <c r="A55" s="82"/>
      <c r="B55" s="87" t="s">
        <v>41</v>
      </c>
      <c r="C55" s="88"/>
      <c r="D55" s="63">
        <v>1</v>
      </c>
      <c r="E55" s="61">
        <f>D55*100/B20</f>
        <v>0.08841732979664015</v>
      </c>
    </row>
    <row r="56" spans="1:5" ht="12.75" customHeight="1">
      <c r="A56" s="82"/>
      <c r="B56" s="87" t="s">
        <v>24</v>
      </c>
      <c r="C56" s="88"/>
      <c r="D56" s="63">
        <v>1</v>
      </c>
      <c r="E56" s="61">
        <f>D56*100/B20</f>
        <v>0.08841732979664015</v>
      </c>
    </row>
    <row r="57" spans="1:5" ht="12.75" customHeight="1">
      <c r="A57" s="82"/>
      <c r="B57" s="87"/>
      <c r="C57" s="88"/>
      <c r="D57" s="63"/>
      <c r="E57" s="61"/>
    </row>
    <row r="58" spans="1:5" ht="12.75" customHeight="1">
      <c r="A58" s="82" t="s">
        <v>12</v>
      </c>
      <c r="B58" s="87" t="s">
        <v>29</v>
      </c>
      <c r="C58" s="88"/>
      <c r="D58" s="63">
        <v>1</v>
      </c>
      <c r="E58" s="61">
        <f>D58*100/B21</f>
        <v>1.4492753623188406</v>
      </c>
    </row>
    <row r="59" spans="1:5" ht="12.75" customHeight="1">
      <c r="A59" s="82"/>
      <c r="B59" s="87" t="s">
        <v>25</v>
      </c>
      <c r="C59" s="88"/>
      <c r="D59" s="63">
        <v>2</v>
      </c>
      <c r="E59" s="61">
        <f>D59*100/B21</f>
        <v>2.898550724637681</v>
      </c>
    </row>
    <row r="60" spans="1:5" ht="12.75" customHeight="1">
      <c r="A60" s="82"/>
      <c r="B60" s="87" t="s">
        <v>24</v>
      </c>
      <c r="C60" s="88"/>
      <c r="D60" s="63">
        <v>1</v>
      </c>
      <c r="E60" s="61">
        <f>D60*100/B21</f>
        <v>1.4492753623188406</v>
      </c>
    </row>
    <row r="61" spans="1:5" ht="12.75" customHeight="1">
      <c r="A61" s="82"/>
      <c r="B61" s="83"/>
      <c r="C61" s="84"/>
      <c r="D61" s="63"/>
      <c r="E61" s="61"/>
    </row>
    <row r="62" spans="1:5" ht="12.75" customHeight="1">
      <c r="A62" s="82" t="s">
        <v>19</v>
      </c>
      <c r="B62" s="83" t="s">
        <v>29</v>
      </c>
      <c r="C62" s="84"/>
      <c r="D62" s="63">
        <v>3</v>
      </c>
      <c r="E62" s="61">
        <f>D62*100/B22</f>
        <v>10</v>
      </c>
    </row>
    <row r="63" spans="1:5" ht="12.75" customHeight="1">
      <c r="A63" s="82"/>
      <c r="B63" s="83" t="s">
        <v>25</v>
      </c>
      <c r="C63" s="84"/>
      <c r="D63" s="63">
        <v>1</v>
      </c>
      <c r="E63" s="61">
        <f>D63*100/B22</f>
        <v>3.3333333333333335</v>
      </c>
    </row>
    <row r="64" spans="1:5" ht="12.75" customHeight="1">
      <c r="A64" s="60"/>
      <c r="B64" s="87"/>
      <c r="C64" s="88"/>
      <c r="D64" s="63"/>
      <c r="E64" s="61"/>
    </row>
    <row r="65" spans="1:5" ht="12.75">
      <c r="A65" s="74" t="s">
        <v>18</v>
      </c>
      <c r="B65" s="92" t="s">
        <v>24</v>
      </c>
      <c r="C65" s="93"/>
      <c r="D65" s="53">
        <v>32</v>
      </c>
      <c r="E65" s="61">
        <f>D65*100/B23</f>
        <v>10.884353741496598</v>
      </c>
    </row>
    <row r="66" spans="1:5" ht="13.5" thickBot="1">
      <c r="A66" s="68"/>
      <c r="B66" s="69" t="s">
        <v>35</v>
      </c>
      <c r="C66" s="70"/>
      <c r="D66" s="71">
        <v>1</v>
      </c>
      <c r="E66" s="64">
        <f>D66*100/B23</f>
        <v>0.3401360544217687</v>
      </c>
    </row>
  </sheetData>
  <sheetProtection/>
  <mergeCells count="21">
    <mergeCell ref="B65:C65"/>
    <mergeCell ref="A28:G28"/>
    <mergeCell ref="A39:E39"/>
    <mergeCell ref="B40:C40"/>
    <mergeCell ref="B47:C47"/>
    <mergeCell ref="B41:C41"/>
    <mergeCell ref="B64:C64"/>
    <mergeCell ref="B44:C44"/>
    <mergeCell ref="B45:C45"/>
    <mergeCell ref="B49:C49"/>
    <mergeCell ref="B59:C59"/>
    <mergeCell ref="B42:C42"/>
    <mergeCell ref="B53:C53"/>
    <mergeCell ref="B57:C57"/>
    <mergeCell ref="B55:C55"/>
    <mergeCell ref="B60:C60"/>
    <mergeCell ref="B43:C43"/>
    <mergeCell ref="B54:C54"/>
    <mergeCell ref="B48:C48"/>
    <mergeCell ref="B56:C56"/>
    <mergeCell ref="B58:C5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2014-12-09T12:30:59Z</cp:lastPrinted>
  <dcterms:created xsi:type="dcterms:W3CDTF">1997-01-24T11:07:25Z</dcterms:created>
  <dcterms:modified xsi:type="dcterms:W3CDTF">2014-12-09T14:05:08Z</dcterms:modified>
  <cp:category/>
  <cp:version/>
  <cp:contentType/>
  <cp:contentStatus/>
</cp:coreProperties>
</file>