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72" windowWidth="5868" windowHeight="3156" activeTab="0"/>
  </bookViews>
  <sheets>
    <sheet name="leden - duben 17" sheetId="1" r:id="rId1"/>
  </sheets>
  <definedNames>
    <definedName name="_xlnm.Print_Area" localSheetId="0">'leden - duben 17'!$A$1:$G$54</definedName>
  </definedNames>
  <calcPr fullCalcOnLoad="1"/>
</workbook>
</file>

<file path=xl/sharedStrings.xml><?xml version="1.0" encoding="utf-8"?>
<sst xmlns="http://schemas.openxmlformats.org/spreadsheetml/2006/main" count="66" uniqueCount="40">
  <si>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</si>
  <si>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</si>
  <si>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</si>
  <si>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</si>
  <si>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</si>
  <si>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</si>
  <si>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</si>
  <si>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</si>
  <si>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</si>
  <si>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</si>
  <si>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</si>
  <si>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</si>
  <si>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</si>
  <si>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</si>
  <si>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</si>
  <si>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</si>
  <si>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</si>
  <si>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</si>
  <si>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</si>
  <si>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</si>
  <si>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</si>
  <si>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</si>
  <si>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</si>
  <si>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motorová nafta</t>
  </si>
  <si>
    <t>bod vzplanutí</t>
  </si>
  <si>
    <t>automobilové benziny</t>
  </si>
  <si>
    <t xml:space="preserve"> počet nevyhovujících vzorků</t>
  </si>
  <si>
    <t>konec destilace</t>
  </si>
  <si>
    <t>Etanol E 85</t>
  </si>
  <si>
    <t>tlak par</t>
  </si>
  <si>
    <t>předestilovaný objem při 70°C</t>
  </si>
  <si>
    <t>předestilovaný objem při 100°C</t>
  </si>
  <si>
    <t>předestilovaný objem při 150°C</t>
  </si>
  <si>
    <t>OČVM</t>
  </si>
  <si>
    <t>OČMM</t>
  </si>
  <si>
    <t xml:space="preserve">Monitoring a sledování jakosti motorových paliv leden - duben 2017 </t>
  </si>
  <si>
    <t>Odebrané vzorky motorových paliv dle druhů leden - duben 2017 (dělení dle vyhlášky č. 133/2010 Sb.)</t>
  </si>
  <si>
    <t>Odebrané vzorky automobilové benziny dle druhů leden - duben 2017</t>
  </si>
  <si>
    <t>Monitoring a sledování jakosti motorových paliv leden - duben 2017</t>
  </si>
  <si>
    <t>Odebrané vzorky motorových paliv dle druhů leden - duben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</si>
</sst>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166" fontId="0" fillId="0" borderId="10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166" fontId="0" fillId="0" borderId="14" xfId="34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6" fontId="0" fillId="0" borderId="10" xfId="34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1" fontId="0" fillId="0" borderId="17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2" fillId="0" borderId="12" xfId="0" applyFont="1" applyBorder="1" applyAlignment="1">
      <alignment/>
    </xf>
    <xf numFmtId="1" fontId="0" fillId="0" borderId="10" xfId="34" applyNumberFormat="1" applyFont="1" applyBorder="1" applyAlignment="1">
      <alignment horizontal="center" wrapText="1"/>
    </xf>
    <xf numFmtId="166" fontId="0" fillId="0" borderId="11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166" fontId="0" fillId="0" borderId="25" xfId="34" applyNumberFormat="1" applyFont="1" applyBorder="1" applyAlignment="1">
      <alignment horizontal="center"/>
    </xf>
    <xf numFmtId="182" fontId="0" fillId="0" borderId="25" xfId="34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2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1" fillId="2" borderId="28" xfId="34" applyNumberFormat="1" applyFont="1" applyFill="1" applyBorder="1" applyAlignment="1">
      <alignment horizontal="center"/>
    </xf>
    <xf numFmtId="166" fontId="0" fillId="0" borderId="29" xfId="34" applyNumberFormat="1" applyFont="1" applyBorder="1" applyAlignment="1">
      <alignment horizontal="center"/>
    </xf>
    <xf numFmtId="166" fontId="0" fillId="0" borderId="30" xfId="34" applyNumberFormat="1" applyFont="1" applyBorder="1" applyAlignment="1">
      <alignment horizontal="center"/>
    </xf>
    <xf numFmtId="166" fontId="0" fillId="0" borderId="31" xfId="34" applyNumberFormat="1" applyFont="1" applyBorder="1" applyAlignment="1">
      <alignment horizontal="center"/>
    </xf>
    <xf numFmtId="182" fontId="0" fillId="0" borderId="29" xfId="34" applyNumberFormat="1" applyFont="1" applyBorder="1" applyAlignment="1">
      <alignment horizontal="center"/>
    </xf>
    <xf numFmtId="182" fontId="0" fillId="0" borderId="30" xfId="34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6" fontId="0" fillId="0" borderId="29" xfId="0" applyNumberFormat="1" applyFont="1" applyBorder="1" applyAlignment="1">
      <alignment horizontal="center"/>
    </xf>
    <xf numFmtId="166" fontId="0" fillId="0" borderId="30" xfId="0" applyNumberFormat="1" applyFont="1" applyBorder="1" applyAlignment="1">
      <alignment horizontal="center"/>
    </xf>
    <xf numFmtId="182" fontId="0" fillId="0" borderId="31" xfId="34" applyNumberFormat="1" applyFont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82" fontId="1" fillId="2" borderId="28" xfId="34" applyNumberFormat="1" applyFont="1" applyFill="1" applyBorder="1" applyAlignment="1">
      <alignment horizontal="center"/>
    </xf>
    <xf numFmtId="166" fontId="1" fillId="2" borderId="28" xfId="0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164" fontId="1" fillId="2" borderId="28" xfId="34" applyNumberFormat="1" applyFont="1" applyFill="1" applyBorder="1" applyAlignment="1">
      <alignment horizontal="center" vertical="center"/>
    </xf>
    <xf numFmtId="166" fontId="1" fillId="2" borderId="28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 horizontal="center"/>
    </xf>
    <xf numFmtId="182" fontId="1" fillId="2" borderId="34" xfId="34" applyNumberFormat="1" applyFont="1" applyFill="1" applyBorder="1" applyAlignment="1">
      <alignment horizontal="center"/>
    </xf>
    <xf numFmtId="182" fontId="0" fillId="0" borderId="14" xfId="34" applyNumberFormat="1" applyFont="1" applyBorder="1" applyAlignment="1">
      <alignment horizontal="center"/>
    </xf>
    <xf numFmtId="166" fontId="1" fillId="2" borderId="32" xfId="34" applyNumberFormat="1" applyFont="1" applyFill="1" applyBorder="1" applyAlignment="1">
      <alignment horizontal="center"/>
    </xf>
    <xf numFmtId="182" fontId="1" fillId="2" borderId="32" xfId="34" applyNumberFormat="1" applyFont="1" applyFill="1" applyBorder="1" applyAlignment="1">
      <alignment horizontal="center"/>
    </xf>
    <xf numFmtId="166" fontId="1" fillId="2" borderId="35" xfId="0" applyNumberFormat="1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 wrapText="1"/>
    </xf>
    <xf numFmtId="0" fontId="1" fillId="2" borderId="34" xfId="0" applyFont="1" applyFill="1" applyBorder="1" applyAlignment="1" applyProtection="1">
      <alignment horizontal="center"/>
      <protection locked="0"/>
    </xf>
    <xf numFmtId="166" fontId="1" fillId="2" borderId="34" xfId="0" applyNumberFormat="1" applyFont="1" applyFill="1" applyBorder="1" applyAlignment="1">
      <alignment horizontal="center"/>
    </xf>
    <xf numFmtId="166" fontId="1" fillId="2" borderId="36" xfId="0" applyNumberFormat="1" applyFont="1" applyFill="1" applyBorder="1" applyAlignment="1">
      <alignment horizontal="center"/>
    </xf>
    <xf numFmtId="0" fontId="1" fillId="6" borderId="24" xfId="0" applyFont="1" applyFill="1" applyBorder="1" applyAlignment="1">
      <alignment vertical="center"/>
    </xf>
    <xf numFmtId="164" fontId="1" fillId="6" borderId="25" xfId="34" applyNumberFormat="1" applyFont="1" applyFill="1" applyBorder="1" applyAlignment="1">
      <alignment horizontal="center" vertical="center"/>
    </xf>
    <xf numFmtId="166" fontId="1" fillId="6" borderId="25" xfId="0" applyNumberFormat="1" applyFont="1" applyFill="1" applyBorder="1" applyAlignment="1">
      <alignment horizontal="center" vertical="center" wrapText="1"/>
    </xf>
    <xf numFmtId="166" fontId="1" fillId="6" borderId="26" xfId="0" applyNumberFormat="1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vertical="center"/>
    </xf>
    <xf numFmtId="164" fontId="1" fillId="6" borderId="32" xfId="34" applyNumberFormat="1" applyFont="1" applyFill="1" applyBorder="1" applyAlignment="1">
      <alignment horizontal="center" vertical="center"/>
    </xf>
    <xf numFmtId="166" fontId="1" fillId="6" borderId="32" xfId="0" applyNumberFormat="1" applyFont="1" applyFill="1" applyBorder="1" applyAlignment="1">
      <alignment horizontal="center" vertical="center" wrapText="1"/>
    </xf>
    <xf numFmtId="166" fontId="1" fillId="6" borderId="35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vertical="center"/>
    </xf>
    <xf numFmtId="164" fontId="1" fillId="6" borderId="32" xfId="34" applyNumberFormat="1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SheetLayoutView="100" workbookViewId="0" topLeftCell="A1">
      <selection activeCell="A37" sqref="A37:E37"/>
    </sheetView>
  </sheetViews>
  <sheetFormatPr defaultColWidth="9.125" defaultRowHeight="12.75"/>
  <cols>
    <col min="1" max="1" width="19.875" style="10" customWidth="1"/>
    <col min="2" max="2" width="18.875" style="10" customWidth="1"/>
    <col min="3" max="3" width="13.50390625" style="11" customWidth="1"/>
    <col min="4" max="4" width="14.625" style="25" customWidth="1"/>
    <col min="5" max="5" width="14.875" style="11" customWidth="1"/>
    <col min="6" max="6" width="13.50390625" style="11" customWidth="1"/>
    <col min="7" max="7" width="13.00390625" style="10" customWidth="1"/>
    <col min="8" max="8" width="9.125" style="15" customWidth="1"/>
    <col min="9" max="16384" width="9.125" style="10" customWidth="1"/>
  </cols>
  <sheetData>
    <row r="1" spans="1:8" ht="13.5" thickBot="1">
      <c r="A1" s="42" t="s">
        <v>35</v>
      </c>
      <c r="B1" s="43"/>
      <c r="C1" s="43"/>
      <c r="D1" s="43"/>
      <c r="E1" s="43"/>
      <c r="F1" s="43"/>
      <c r="G1" s="44"/>
      <c r="H1" s="14"/>
    </row>
    <row r="2" spans="1:8" ht="13.5" thickBot="1">
      <c r="A2" s="4"/>
      <c r="B2" s="4"/>
      <c r="C2" s="4"/>
      <c r="D2" s="24"/>
      <c r="E2" s="4"/>
      <c r="F2" s="9"/>
      <c r="G2" s="9"/>
      <c r="H2" s="14"/>
    </row>
    <row r="3" spans="1:8" ht="13.5" thickBot="1">
      <c r="A3" s="42" t="s">
        <v>39</v>
      </c>
      <c r="B3" s="43"/>
      <c r="C3" s="43"/>
      <c r="D3" s="43"/>
      <c r="E3" s="43"/>
      <c r="F3" s="43"/>
      <c r="G3" s="44"/>
      <c r="H3" s="14"/>
    </row>
    <row r="4" spans="1:9" ht="39.75" thickBot="1">
      <c r="A4" s="75" t="s">
        <v>0</v>
      </c>
      <c r="B4" s="55" t="s">
        <v>1</v>
      </c>
      <c r="C4" s="76" t="s">
        <v>2</v>
      </c>
      <c r="D4" s="55" t="s">
        <v>3</v>
      </c>
      <c r="E4" s="77" t="s">
        <v>17</v>
      </c>
      <c r="F4" s="55" t="s">
        <v>10</v>
      </c>
      <c r="G4" s="77" t="s">
        <v>17</v>
      </c>
      <c r="H4" s="9"/>
      <c r="I4" s="9"/>
    </row>
    <row r="5" spans="1:8" ht="12.75">
      <c r="A5" s="52" t="s">
        <v>4</v>
      </c>
      <c r="B5" s="56">
        <v>314</v>
      </c>
      <c r="C5" s="60">
        <f>B5*100/B15</f>
        <v>35.00557413600892</v>
      </c>
      <c r="D5" s="56">
        <v>2</v>
      </c>
      <c r="E5" s="63">
        <f aca="true" t="shared" si="0" ref="E5:E15">D5*100/B5</f>
        <v>0.6369426751592356</v>
      </c>
      <c r="F5" s="65">
        <f>B5-D5</f>
        <v>312</v>
      </c>
      <c r="G5" s="68">
        <f aca="true" t="shared" si="1" ref="G5:G14">F5*100/B5</f>
        <v>99.36305732484077</v>
      </c>
      <c r="H5" s="10"/>
    </row>
    <row r="6" spans="1:8" ht="12.75">
      <c r="A6" s="53" t="s">
        <v>5</v>
      </c>
      <c r="B6" s="57">
        <v>0</v>
      </c>
      <c r="C6" s="61">
        <f>B6*100/B15</f>
        <v>0</v>
      </c>
      <c r="D6" s="57">
        <v>0</v>
      </c>
      <c r="E6" s="64">
        <v>0</v>
      </c>
      <c r="F6" s="66">
        <f aca="true" t="shared" si="2" ref="F6:F15">B6-D6</f>
        <v>0</v>
      </c>
      <c r="G6" s="69">
        <v>0</v>
      </c>
      <c r="H6" s="10"/>
    </row>
    <row r="7" spans="1:8" ht="12.75">
      <c r="A7" s="53" t="s">
        <v>6</v>
      </c>
      <c r="B7" s="57">
        <v>6</v>
      </c>
      <c r="C7" s="61">
        <f>B7*100/B15</f>
        <v>0.6688963210702341</v>
      </c>
      <c r="D7" s="57">
        <v>0</v>
      </c>
      <c r="E7" s="64">
        <v>0</v>
      </c>
      <c r="F7" s="66">
        <f t="shared" si="2"/>
        <v>6</v>
      </c>
      <c r="G7" s="69">
        <f t="shared" si="1"/>
        <v>100</v>
      </c>
      <c r="H7" s="10"/>
    </row>
    <row r="8" spans="1:11" ht="12.75">
      <c r="A8" s="53" t="s">
        <v>7</v>
      </c>
      <c r="B8" s="57">
        <v>27</v>
      </c>
      <c r="C8" s="61">
        <f>B8*100/B15</f>
        <v>3.0100334448160537</v>
      </c>
      <c r="D8" s="57">
        <v>0</v>
      </c>
      <c r="E8" s="64">
        <f t="shared" si="0"/>
        <v>0</v>
      </c>
      <c r="F8" s="66">
        <f>B8-D8</f>
        <v>27</v>
      </c>
      <c r="G8" s="69">
        <f t="shared" si="1"/>
        <v>100</v>
      </c>
      <c r="H8" s="10"/>
      <c r="J8" s="37"/>
      <c r="K8" s="37"/>
    </row>
    <row r="9" spans="1:8" ht="12.75">
      <c r="A9" s="53" t="s">
        <v>8</v>
      </c>
      <c r="B9" s="57">
        <v>432</v>
      </c>
      <c r="C9" s="61">
        <f>B9*100/B15</f>
        <v>48.16053511705686</v>
      </c>
      <c r="D9" s="57">
        <v>6</v>
      </c>
      <c r="E9" s="64">
        <f t="shared" si="0"/>
        <v>1.3888888888888888</v>
      </c>
      <c r="F9" s="66">
        <f t="shared" si="2"/>
        <v>426</v>
      </c>
      <c r="G9" s="69">
        <f t="shared" si="1"/>
        <v>98.61111111111111</v>
      </c>
      <c r="H9" s="10"/>
    </row>
    <row r="10" spans="1:8" ht="12.75">
      <c r="A10" s="53" t="s">
        <v>22</v>
      </c>
      <c r="B10" s="57">
        <v>0</v>
      </c>
      <c r="C10" s="61">
        <f>B10*100/B15</f>
        <v>0</v>
      </c>
      <c r="D10" s="57">
        <v>0</v>
      </c>
      <c r="E10" s="64">
        <v>0</v>
      </c>
      <c r="F10" s="66">
        <f t="shared" si="2"/>
        <v>0</v>
      </c>
      <c r="G10" s="69">
        <v>0</v>
      </c>
      <c r="H10" s="10"/>
    </row>
    <row r="11" spans="1:8" ht="12.75">
      <c r="A11" s="54" t="s">
        <v>19</v>
      </c>
      <c r="B11" s="58">
        <v>0</v>
      </c>
      <c r="C11" s="62">
        <f>B11*100/B15</f>
        <v>0</v>
      </c>
      <c r="D11" s="57">
        <v>0</v>
      </c>
      <c r="E11" s="64">
        <v>0</v>
      </c>
      <c r="F11" s="66">
        <f t="shared" si="2"/>
        <v>0</v>
      </c>
      <c r="G11" s="69">
        <v>0</v>
      </c>
      <c r="H11" s="10"/>
    </row>
    <row r="12" spans="1:8" ht="12.75">
      <c r="A12" s="54" t="s">
        <v>18</v>
      </c>
      <c r="B12" s="58">
        <v>102</v>
      </c>
      <c r="C12" s="62">
        <f>B12*100/B15</f>
        <v>11.37123745819398</v>
      </c>
      <c r="D12" s="57">
        <v>0</v>
      </c>
      <c r="E12" s="64">
        <f t="shared" si="0"/>
        <v>0</v>
      </c>
      <c r="F12" s="66">
        <f t="shared" si="2"/>
        <v>102</v>
      </c>
      <c r="G12" s="69">
        <f t="shared" si="1"/>
        <v>100</v>
      </c>
      <c r="H12" s="10"/>
    </row>
    <row r="13" spans="1:8" ht="12.75">
      <c r="A13" s="54" t="s">
        <v>20</v>
      </c>
      <c r="B13" s="58">
        <v>12</v>
      </c>
      <c r="C13" s="62">
        <f>B13*100/B15</f>
        <v>1.3377926421404682</v>
      </c>
      <c r="D13" s="57">
        <v>0</v>
      </c>
      <c r="E13" s="64">
        <f t="shared" si="0"/>
        <v>0</v>
      </c>
      <c r="F13" s="67">
        <f t="shared" si="2"/>
        <v>12</v>
      </c>
      <c r="G13" s="69">
        <f t="shared" si="1"/>
        <v>100</v>
      </c>
      <c r="H13" s="10"/>
    </row>
    <row r="14" spans="1:8" ht="13.5" thickBot="1">
      <c r="A14" s="54" t="s">
        <v>21</v>
      </c>
      <c r="B14" s="58">
        <v>4</v>
      </c>
      <c r="C14" s="62">
        <f>B14*100/B15</f>
        <v>0.4459308807134894</v>
      </c>
      <c r="D14" s="58">
        <v>1</v>
      </c>
      <c r="E14" s="70">
        <f t="shared" si="0"/>
        <v>25</v>
      </c>
      <c r="F14" s="67">
        <f>B14-D14</f>
        <v>3</v>
      </c>
      <c r="G14" s="71">
        <f t="shared" si="1"/>
        <v>75</v>
      </c>
      <c r="H14" s="10"/>
    </row>
    <row r="15" spans="1:8" ht="13.5" thickBot="1">
      <c r="A15" s="51" t="s">
        <v>9</v>
      </c>
      <c r="B15" s="72">
        <f>SUM(B5:B14)</f>
        <v>897</v>
      </c>
      <c r="C15" s="59">
        <f>SUM(C5:C14)</f>
        <v>100</v>
      </c>
      <c r="D15" s="72">
        <f>SUM(D5:D14)</f>
        <v>9</v>
      </c>
      <c r="E15" s="73">
        <f t="shared" si="0"/>
        <v>1.0033444816053512</v>
      </c>
      <c r="F15" s="72">
        <f t="shared" si="2"/>
        <v>888</v>
      </c>
      <c r="G15" s="74">
        <f>F15*100/B15</f>
        <v>98.99665551839465</v>
      </c>
      <c r="H15" s="10"/>
    </row>
    <row r="16" spans="1:8" ht="13.5" thickBot="1">
      <c r="A16" s="1"/>
      <c r="B16" s="1"/>
      <c r="C16" s="2"/>
      <c r="D16" s="24"/>
      <c r="E16" s="2"/>
      <c r="F16" s="3"/>
      <c r="G16" s="2"/>
      <c r="H16" s="16"/>
    </row>
    <row r="17" spans="1:7" ht="13.5" thickBot="1">
      <c r="A17" s="79" t="s">
        <v>36</v>
      </c>
      <c r="B17" s="80"/>
      <c r="C17" s="80"/>
      <c r="D17" s="80"/>
      <c r="E17" s="80"/>
      <c r="F17" s="80"/>
      <c r="G17" s="81"/>
    </row>
    <row r="18" spans="1:8" ht="39">
      <c r="A18" s="94" t="s">
        <v>0</v>
      </c>
      <c r="B18" s="89" t="s">
        <v>1</v>
      </c>
      <c r="C18" s="95" t="s">
        <v>2</v>
      </c>
      <c r="D18" s="89" t="s">
        <v>3</v>
      </c>
      <c r="E18" s="96" t="s">
        <v>17</v>
      </c>
      <c r="F18" s="89" t="s">
        <v>10</v>
      </c>
      <c r="G18" s="97" t="s">
        <v>17</v>
      </c>
      <c r="H18" s="10"/>
    </row>
    <row r="19" spans="1:8" ht="12.75">
      <c r="A19" s="12" t="s">
        <v>25</v>
      </c>
      <c r="B19" s="6">
        <f>SUM(B5+B6+B7+B8)</f>
        <v>347</v>
      </c>
      <c r="C19" s="27">
        <f>B19*100/B26</f>
        <v>38.684503901895205</v>
      </c>
      <c r="D19" s="30">
        <f>D34</f>
        <v>2</v>
      </c>
      <c r="E19" s="7">
        <f aca="true" t="shared" si="3" ref="E19:E26">D19*100/B19</f>
        <v>0.5763688760806917</v>
      </c>
      <c r="F19" s="6">
        <f aca="true" t="shared" si="4" ref="F19:F26">B19-D19</f>
        <v>345</v>
      </c>
      <c r="G19" s="8">
        <f aca="true" t="shared" si="5" ref="G19:G26">F19*100/B19</f>
        <v>99.42363112391931</v>
      </c>
      <c r="H19" s="10"/>
    </row>
    <row r="20" spans="1:8" ht="12.75">
      <c r="A20" s="12" t="s">
        <v>11</v>
      </c>
      <c r="B20" s="29">
        <f aca="true" t="shared" si="6" ref="B20:B25">B9</f>
        <v>432</v>
      </c>
      <c r="C20" s="28">
        <f>B20*100/B26</f>
        <v>48.16053511705686</v>
      </c>
      <c r="D20" s="30">
        <f aca="true" t="shared" si="7" ref="D20:D25">D9</f>
        <v>6</v>
      </c>
      <c r="E20" s="7">
        <f t="shared" si="3"/>
        <v>1.3888888888888888</v>
      </c>
      <c r="F20" s="6">
        <f t="shared" si="4"/>
        <v>426</v>
      </c>
      <c r="G20" s="8">
        <f t="shared" si="5"/>
        <v>98.61111111111111</v>
      </c>
      <c r="H20" s="10"/>
    </row>
    <row r="21" spans="1:8" ht="12.75">
      <c r="A21" s="12" t="s">
        <v>12</v>
      </c>
      <c r="B21" s="6">
        <f t="shared" si="6"/>
        <v>0</v>
      </c>
      <c r="C21" s="28">
        <f>B21*100/B26</f>
        <v>0</v>
      </c>
      <c r="D21" s="30">
        <f>D10</f>
        <v>0</v>
      </c>
      <c r="E21" s="7">
        <v>0</v>
      </c>
      <c r="F21" s="6">
        <f t="shared" si="4"/>
        <v>0</v>
      </c>
      <c r="G21" s="8">
        <v>0</v>
      </c>
      <c r="H21" s="10"/>
    </row>
    <row r="22" spans="1:8" ht="12.75">
      <c r="A22" s="18" t="s">
        <v>19</v>
      </c>
      <c r="B22" s="6">
        <f t="shared" si="6"/>
        <v>0</v>
      </c>
      <c r="C22" s="28">
        <f>B22*100/B26</f>
        <v>0</v>
      </c>
      <c r="D22" s="30">
        <f t="shared" si="7"/>
        <v>0</v>
      </c>
      <c r="E22" s="7">
        <v>0</v>
      </c>
      <c r="F22" s="6">
        <f t="shared" si="4"/>
        <v>0</v>
      </c>
      <c r="G22" s="8">
        <v>0</v>
      </c>
      <c r="H22" s="10"/>
    </row>
    <row r="23" spans="1:8" ht="12.75">
      <c r="A23" s="18" t="s">
        <v>18</v>
      </c>
      <c r="B23" s="6">
        <f t="shared" si="6"/>
        <v>102</v>
      </c>
      <c r="C23" s="27">
        <f>B23*100/B26</f>
        <v>11.37123745819398</v>
      </c>
      <c r="D23" s="30">
        <f t="shared" si="7"/>
        <v>0</v>
      </c>
      <c r="E23" s="22">
        <f t="shared" si="3"/>
        <v>0</v>
      </c>
      <c r="F23" s="23">
        <f t="shared" si="4"/>
        <v>102</v>
      </c>
      <c r="G23" s="21">
        <f t="shared" si="5"/>
        <v>100</v>
      </c>
      <c r="H23" s="10"/>
    </row>
    <row r="24" spans="1:8" ht="12.75">
      <c r="A24" s="18" t="s">
        <v>20</v>
      </c>
      <c r="B24" s="19">
        <f t="shared" si="6"/>
        <v>12</v>
      </c>
      <c r="C24" s="27">
        <f>B24*100/B26</f>
        <v>1.3377926421404682</v>
      </c>
      <c r="D24" s="30">
        <f t="shared" si="7"/>
        <v>0</v>
      </c>
      <c r="E24" s="7">
        <f t="shared" si="3"/>
        <v>0</v>
      </c>
      <c r="F24" s="23">
        <f t="shared" si="4"/>
        <v>12</v>
      </c>
      <c r="G24" s="21">
        <f t="shared" si="5"/>
        <v>100</v>
      </c>
      <c r="H24" s="10"/>
    </row>
    <row r="25" spans="1:8" ht="12.75">
      <c r="A25" s="18" t="s">
        <v>21</v>
      </c>
      <c r="B25" s="19">
        <f t="shared" si="6"/>
        <v>4</v>
      </c>
      <c r="C25" s="27">
        <f>B25*100/B26</f>
        <v>0.4459308807134894</v>
      </c>
      <c r="D25" s="30">
        <f t="shared" si="7"/>
        <v>1</v>
      </c>
      <c r="E25" s="7">
        <f t="shared" si="3"/>
        <v>25</v>
      </c>
      <c r="F25" s="23">
        <f t="shared" si="4"/>
        <v>3</v>
      </c>
      <c r="G25" s="21">
        <f t="shared" si="5"/>
        <v>75</v>
      </c>
      <c r="H25" s="10"/>
    </row>
    <row r="26" spans="1:7" s="1" customFormat="1" ht="13.5" thickBot="1">
      <c r="A26" s="82" t="s">
        <v>9</v>
      </c>
      <c r="B26" s="83">
        <f>SUM(B19:B25)</f>
        <v>897</v>
      </c>
      <c r="C26" s="84">
        <f>SUM(C19:C25)</f>
        <v>100</v>
      </c>
      <c r="D26" s="91">
        <f>D15</f>
        <v>9</v>
      </c>
      <c r="E26" s="92">
        <f t="shared" si="3"/>
        <v>1.0033444816053512</v>
      </c>
      <c r="F26" s="83">
        <f t="shared" si="4"/>
        <v>888</v>
      </c>
      <c r="G26" s="93">
        <f t="shared" si="5"/>
        <v>98.99665551839465</v>
      </c>
    </row>
    <row r="27" ht="13.5" thickBot="1"/>
    <row r="28" spans="1:8" ht="13.5" thickBot="1">
      <c r="A28" s="79" t="s">
        <v>37</v>
      </c>
      <c r="B28" s="80"/>
      <c r="C28" s="80"/>
      <c r="D28" s="80"/>
      <c r="E28" s="80"/>
      <c r="F28" s="80"/>
      <c r="G28" s="81"/>
      <c r="H28" s="26"/>
    </row>
    <row r="29" spans="1:8" ht="39.75" thickBot="1">
      <c r="A29" s="98" t="s">
        <v>0</v>
      </c>
      <c r="B29" s="90" t="s">
        <v>1</v>
      </c>
      <c r="C29" s="99" t="s">
        <v>2</v>
      </c>
      <c r="D29" s="90" t="s">
        <v>3</v>
      </c>
      <c r="E29" s="100" t="s">
        <v>17</v>
      </c>
      <c r="F29" s="90" t="s">
        <v>10</v>
      </c>
      <c r="G29" s="101" t="s">
        <v>17</v>
      </c>
      <c r="H29" s="10"/>
    </row>
    <row r="30" spans="1:8" ht="12.75">
      <c r="A30" s="45" t="s">
        <v>4</v>
      </c>
      <c r="B30" s="48">
        <f>B5</f>
        <v>314</v>
      </c>
      <c r="C30" s="46">
        <f>B30*100/B34</f>
        <v>90.48991354466858</v>
      </c>
      <c r="D30" s="48">
        <f>D5</f>
        <v>2</v>
      </c>
      <c r="E30" s="47">
        <f>D30*100/B30</f>
        <v>0.6369426751592356</v>
      </c>
      <c r="F30" s="48">
        <f>B30-D30</f>
        <v>312</v>
      </c>
      <c r="G30" s="49">
        <f>F30*100/B30</f>
        <v>99.36305732484077</v>
      </c>
      <c r="H30" s="10"/>
    </row>
    <row r="31" spans="1:8" ht="12.75">
      <c r="A31" s="12" t="s">
        <v>5</v>
      </c>
      <c r="B31" s="6">
        <f>B6</f>
        <v>0</v>
      </c>
      <c r="C31" s="13">
        <f>B31*100/B34</f>
        <v>0</v>
      </c>
      <c r="D31" s="6">
        <f>D6</f>
        <v>0</v>
      </c>
      <c r="E31" s="27">
        <v>0</v>
      </c>
      <c r="F31" s="6">
        <f>B31-D31</f>
        <v>0</v>
      </c>
      <c r="G31" s="8">
        <v>0</v>
      </c>
      <c r="H31" s="10"/>
    </row>
    <row r="32" spans="1:8" ht="12.75">
      <c r="A32" s="12" t="s">
        <v>6</v>
      </c>
      <c r="B32" s="6">
        <f>B7</f>
        <v>6</v>
      </c>
      <c r="C32" s="13">
        <f>B32*100/B34</f>
        <v>1.7291066282420748</v>
      </c>
      <c r="D32" s="6">
        <f>D7</f>
        <v>0</v>
      </c>
      <c r="E32" s="27">
        <f>D32*100/B32</f>
        <v>0</v>
      </c>
      <c r="F32" s="6">
        <f>B32-D32</f>
        <v>6</v>
      </c>
      <c r="G32" s="8">
        <f>F32*100/B32</f>
        <v>100</v>
      </c>
      <c r="H32" s="10"/>
    </row>
    <row r="33" spans="1:8" ht="13.5" thickBot="1">
      <c r="A33" s="18" t="s">
        <v>7</v>
      </c>
      <c r="B33" s="19">
        <f>B8</f>
        <v>27</v>
      </c>
      <c r="C33" s="20">
        <f>B33*100/B34</f>
        <v>7.780979827089337</v>
      </c>
      <c r="D33" s="19">
        <f>D8</f>
        <v>0</v>
      </c>
      <c r="E33" s="85">
        <f>D33*100/B33</f>
        <v>0</v>
      </c>
      <c r="F33" s="19">
        <f>B33-D33</f>
        <v>27</v>
      </c>
      <c r="G33" s="21">
        <f>F33*100/B33</f>
        <v>100</v>
      </c>
      <c r="H33" s="10"/>
    </row>
    <row r="34" spans="1:8" ht="13.5" thickBot="1">
      <c r="A34" s="50" t="s">
        <v>9</v>
      </c>
      <c r="B34" s="78">
        <f>SUM(B30:B33)</f>
        <v>347</v>
      </c>
      <c r="C34" s="86">
        <f>SUM(C30:C33)</f>
        <v>100</v>
      </c>
      <c r="D34" s="78">
        <f>SUM(D30:D33)</f>
        <v>2</v>
      </c>
      <c r="E34" s="87">
        <f>D34*100/B34</f>
        <v>0.5763688760806917</v>
      </c>
      <c r="F34" s="78">
        <f>B34-D34</f>
        <v>345</v>
      </c>
      <c r="G34" s="88">
        <f>F34*100/B34</f>
        <v>99.42363112391931</v>
      </c>
      <c r="H34" s="10"/>
    </row>
    <row r="35" spans="1:8" ht="12.75">
      <c r="A35" s="5"/>
      <c r="B35" s="5"/>
      <c r="C35" s="2"/>
      <c r="D35" s="24"/>
      <c r="E35" s="2"/>
      <c r="F35" s="2"/>
      <c r="G35" s="2"/>
      <c r="H35" s="17"/>
    </row>
    <row r="36" spans="1:8" ht="13.5" thickBot="1">
      <c r="A36" s="5"/>
      <c r="B36" s="5"/>
      <c r="C36" s="2"/>
      <c r="D36" s="24"/>
      <c r="E36" s="2"/>
      <c r="F36" s="2"/>
      <c r="G36" s="2"/>
      <c r="H36" s="17"/>
    </row>
    <row r="37" spans="1:8" ht="13.5" thickBot="1">
      <c r="A37" s="79" t="s">
        <v>38</v>
      </c>
      <c r="B37" s="80"/>
      <c r="C37" s="80"/>
      <c r="D37" s="80"/>
      <c r="E37" s="81"/>
      <c r="F37" s="9"/>
      <c r="G37" s="9"/>
      <c r="H37" s="14"/>
    </row>
    <row r="38" ht="13.5" thickBot="1"/>
    <row r="39" spans="1:5" ht="13.5" thickBot="1">
      <c r="A39" s="102" t="s">
        <v>13</v>
      </c>
      <c r="B39" s="103"/>
      <c r="C39" s="103"/>
      <c r="D39" s="103"/>
      <c r="E39" s="104"/>
    </row>
    <row r="40" spans="1:5" ht="66" thickBot="1">
      <c r="A40" s="98" t="s">
        <v>14</v>
      </c>
      <c r="B40" s="105" t="s">
        <v>15</v>
      </c>
      <c r="C40" s="106"/>
      <c r="D40" s="107" t="s">
        <v>26</v>
      </c>
      <c r="E40" s="108" t="s">
        <v>16</v>
      </c>
    </row>
    <row r="41" spans="1:5" ht="12.75" customHeight="1">
      <c r="A41" s="31" t="s">
        <v>23</v>
      </c>
      <c r="B41" s="40" t="s">
        <v>24</v>
      </c>
      <c r="C41" s="41"/>
      <c r="D41" s="32">
        <v>6</v>
      </c>
      <c r="E41" s="33">
        <f>D41*100/B20</f>
        <v>1.3888888888888888</v>
      </c>
    </row>
    <row r="42" spans="1:5" ht="12.75" customHeight="1">
      <c r="A42" s="34" t="s">
        <v>25</v>
      </c>
      <c r="B42" s="38" t="s">
        <v>27</v>
      </c>
      <c r="C42" s="39"/>
      <c r="D42" s="35">
        <v>2</v>
      </c>
      <c r="E42" s="36">
        <f>D42*100/B19</f>
        <v>0.5763688760806917</v>
      </c>
    </row>
    <row r="43" spans="1:5" ht="12.75" customHeight="1">
      <c r="A43" s="34"/>
      <c r="B43" s="38" t="s">
        <v>30</v>
      </c>
      <c r="C43" s="39"/>
      <c r="D43" s="35">
        <v>1</v>
      </c>
      <c r="E43" s="36">
        <f>D43*100/B19</f>
        <v>0.2881844380403458</v>
      </c>
    </row>
    <row r="44" spans="1:5" ht="12.75" customHeight="1">
      <c r="A44" s="34"/>
      <c r="B44" s="38" t="s">
        <v>31</v>
      </c>
      <c r="C44" s="39"/>
      <c r="D44" s="35">
        <v>1</v>
      </c>
      <c r="E44" s="36">
        <f>D44*100/B19</f>
        <v>0.2881844380403458</v>
      </c>
    </row>
    <row r="45" spans="1:5" ht="12.75" customHeight="1">
      <c r="A45" s="34"/>
      <c r="B45" s="38" t="s">
        <v>32</v>
      </c>
      <c r="C45" s="39"/>
      <c r="D45" s="35">
        <v>1</v>
      </c>
      <c r="E45" s="36">
        <f>D45*100/B19</f>
        <v>0.2881844380403458</v>
      </c>
    </row>
    <row r="46" spans="1:5" ht="12.75" customHeight="1">
      <c r="A46" s="34"/>
      <c r="B46" s="38" t="s">
        <v>33</v>
      </c>
      <c r="C46" s="39"/>
      <c r="D46" s="35">
        <v>1</v>
      </c>
      <c r="E46" s="36">
        <f>D46*100/B19</f>
        <v>0.2881844380403458</v>
      </c>
    </row>
    <row r="47" spans="1:5" ht="12.75" customHeight="1">
      <c r="A47" s="34"/>
      <c r="B47" s="38" t="s">
        <v>34</v>
      </c>
      <c r="C47" s="39"/>
      <c r="D47" s="35">
        <v>1</v>
      </c>
      <c r="E47" s="36">
        <f>D47*100/B19</f>
        <v>0.2881844380403458</v>
      </c>
    </row>
    <row r="48" spans="1:5" ht="12.75" customHeight="1">
      <c r="A48" s="34" t="s">
        <v>28</v>
      </c>
      <c r="B48" s="38" t="s">
        <v>29</v>
      </c>
      <c r="C48" s="39"/>
      <c r="D48" s="35">
        <v>1</v>
      </c>
      <c r="E48" s="36">
        <f>D48*100/B25</f>
        <v>25</v>
      </c>
    </row>
  </sheetData>
  <sheetProtection/>
  <mergeCells count="15">
    <mergeCell ref="A1:G1"/>
    <mergeCell ref="A3:G3"/>
    <mergeCell ref="A17:G17"/>
    <mergeCell ref="A37:E37"/>
    <mergeCell ref="A28:G28"/>
    <mergeCell ref="A39:E39"/>
    <mergeCell ref="B40:C40"/>
    <mergeCell ref="B42:C42"/>
    <mergeCell ref="B43:C43"/>
    <mergeCell ref="B44:C44"/>
    <mergeCell ref="B45:C45"/>
    <mergeCell ref="B46:C46"/>
    <mergeCell ref="B47:C47"/>
    <mergeCell ref="B41:C41"/>
    <mergeCell ref="B48:C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Divišová Ivana, Mgr.</cp:lastModifiedBy>
  <cp:lastPrinted>2016-10-31T13:44:46Z</cp:lastPrinted>
  <dcterms:created xsi:type="dcterms:W3CDTF">1997-01-24T11:07:25Z</dcterms:created>
  <dcterms:modified xsi:type="dcterms:W3CDTF">2017-05-30T06:27:45Z</dcterms:modified>
  <cp:category/>
  <cp:version/>
  <cp:contentType/>
  <cp:contentStatus/>
</cp:coreProperties>
</file>