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5865" windowHeight="3330" activeTab="0"/>
  </bookViews>
  <sheets>
    <sheet name="květen 12" sheetId="1" r:id="rId1"/>
  </sheets>
  <definedNames>
    <definedName name="_xlnm.Print_Area" localSheetId="0">'květen 12'!$A$1:$G$63</definedName>
  </definedNames>
  <calcPr fullCalcOnLoad="1"/>
</workbook>
</file>

<file path=xl/sharedStrings.xml><?xml version="1.0" encoding="utf-8"?>
<sst xmlns="http://schemas.openxmlformats.org/spreadsheetml/2006/main" count="68" uniqueCount="38">
  <si>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</si>
  <si>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</si>
  <si>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</si>
  <si>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</si>
  <si>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</si>
  <si>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</si>
  <si>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</si>
  <si>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</si>
  <si>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</si>
  <si>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</si>
  <si>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</si>
  <si>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</si>
  <si>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</si>
  <si>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</si>
  <si>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</si>
  <si>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</si>
  <si>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</si>
  <si>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</si>
  <si>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</si>
  <si>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</si>
  <si>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</si>
  <si>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</si>
  <si>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</si>
  <si>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</si>
  <si>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</si>
  <si>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</si>
  <si>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</si>
  <si>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teplota předestilovaného 95% objemu</t>
  </si>
  <si>
    <t>motorový benzin</t>
  </si>
  <si>
    <t>konec destilace</t>
  </si>
  <si>
    <t>Monitoring a sledování jakosti pohonných hmot červen 2012</t>
  </si>
  <si>
    <t>Odebrané pohonné hmoty dle druhů červen 2012 (dělení dle vyhlášky č. 133/2010 Sb.)</t>
  </si>
  <si>
    <t>Odebrané benziny dle druhů červen 2012</t>
  </si>
  <si>
    <t>Odebrané pohonné hmoty dle druhů červen 2012</t>
  </si>
  <si>
    <t>síra</t>
  </si>
  <si>
    <r>
      <t>předestilovaný objem při 350</t>
    </r>
    <r>
      <rPr>
        <sz val="10"/>
        <rFont val="Calibri"/>
        <family val="2"/>
      </rPr>
      <t>°C</t>
    </r>
  </si>
  <si>
    <t>OČMM</t>
  </si>
  <si>
    <t>OČVM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</si>
</sst>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8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6" fontId="0" fillId="0" borderId="27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80" fontId="0" fillId="0" borderId="10" xfId="34" applyNumberFormat="1" applyFont="1" applyBorder="1" applyAlignment="1">
      <alignment horizontal="center" wrapText="1"/>
    </xf>
    <xf numFmtId="166" fontId="0" fillId="0" borderId="29" xfId="0" applyNumberFormat="1" applyFont="1" applyBorder="1" applyAlignment="1">
      <alignment horizontal="center" wrapText="1"/>
    </xf>
    <xf numFmtId="0" fontId="1" fillId="0" borderId="22" xfId="0" applyFont="1" applyBorder="1" applyAlignment="1">
      <alignment/>
    </xf>
    <xf numFmtId="1" fontId="0" fillId="0" borderId="23" xfId="34" applyNumberFormat="1" applyFont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180" fontId="0" fillId="0" borderId="31" xfId="34" applyNumberFormat="1" applyFont="1" applyBorder="1" applyAlignment="1">
      <alignment horizontal="center" wrapText="1"/>
    </xf>
    <xf numFmtId="164" fontId="1" fillId="0" borderId="32" xfId="34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26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0" fillId="0" borderId="2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zoomScaleSheetLayoutView="100" workbookViewId="0" topLeftCell="A1">
      <selection activeCell="I35" sqref="I35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30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33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82</v>
      </c>
      <c r="C5" s="27">
        <f>B5*100/B15</f>
        <v>37.10407239819005</v>
      </c>
      <c r="D5" s="17">
        <v>4</v>
      </c>
      <c r="E5" s="56">
        <f aca="true" t="shared" si="0" ref="E5:E15">D5*100/B5</f>
        <v>4.878048780487805</v>
      </c>
      <c r="F5" s="17">
        <f>B5-D5</f>
        <v>78</v>
      </c>
      <c r="G5" s="19">
        <f aca="true" t="shared" si="1" ref="G5:G13">F5*100/B5</f>
        <v>95.1219512195122</v>
      </c>
      <c r="H5" s="22"/>
    </row>
    <row r="6" spans="1:8" ht="12.75">
      <c r="A6" s="24" t="s">
        <v>5</v>
      </c>
      <c r="B6" s="17">
        <v>1</v>
      </c>
      <c r="C6" s="27">
        <f>B6*100/B15</f>
        <v>0.45248868778280543</v>
      </c>
      <c r="D6" s="17">
        <v>0</v>
      </c>
      <c r="E6" s="56"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6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4</v>
      </c>
      <c r="C8" s="27">
        <f>B8*100/B15</f>
        <v>1.8099547511312217</v>
      </c>
      <c r="D8" s="17">
        <v>0</v>
      </c>
      <c r="E8" s="56">
        <f t="shared" si="0"/>
        <v>0</v>
      </c>
      <c r="F8" s="17">
        <f t="shared" si="2"/>
        <v>4</v>
      </c>
      <c r="G8" s="19">
        <f t="shared" si="1"/>
        <v>100</v>
      </c>
      <c r="H8" s="22"/>
    </row>
    <row r="9" spans="1:8" ht="12.75">
      <c r="A9" s="24" t="s">
        <v>8</v>
      </c>
      <c r="B9" s="17">
        <v>98</v>
      </c>
      <c r="C9" s="27">
        <f>B9*100/B15</f>
        <v>44.34389140271493</v>
      </c>
      <c r="D9" s="17">
        <v>5</v>
      </c>
      <c r="E9" s="56">
        <f t="shared" si="0"/>
        <v>5.1020408163265305</v>
      </c>
      <c r="F9" s="17">
        <f t="shared" si="2"/>
        <v>93</v>
      </c>
      <c r="G9" s="19">
        <f t="shared" si="1"/>
        <v>94.89795918367346</v>
      </c>
      <c r="H9" s="22"/>
    </row>
    <row r="10" spans="1:8" ht="12.75">
      <c r="A10" s="24" t="s">
        <v>26</v>
      </c>
      <c r="B10" s="17">
        <v>5</v>
      </c>
      <c r="C10" s="27">
        <f>B10*100/B15</f>
        <v>2.262443438914027</v>
      </c>
      <c r="D10" s="17">
        <v>2</v>
      </c>
      <c r="E10" s="56">
        <f t="shared" si="0"/>
        <v>40</v>
      </c>
      <c r="F10" s="17">
        <f t="shared" si="2"/>
        <v>3</v>
      </c>
      <c r="G10" s="19">
        <f t="shared" si="1"/>
        <v>60</v>
      </c>
      <c r="H10" s="22"/>
    </row>
    <row r="11" spans="1:8" ht="12.75">
      <c r="A11" s="39" t="s">
        <v>23</v>
      </c>
      <c r="B11" s="40">
        <v>3</v>
      </c>
      <c r="C11" s="41">
        <f>B11*100/B15</f>
        <v>1.3574660633484164</v>
      </c>
      <c r="D11" s="40">
        <v>0</v>
      </c>
      <c r="E11" s="56"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9" t="s">
        <v>22</v>
      </c>
      <c r="B12" s="40">
        <v>23</v>
      </c>
      <c r="C12" s="41">
        <f>B12*100/B15</f>
        <v>10.407239819004525</v>
      </c>
      <c r="D12" s="40">
        <v>1</v>
      </c>
      <c r="E12" s="56">
        <f t="shared" si="0"/>
        <v>4.3478260869565215</v>
      </c>
      <c r="F12" s="17">
        <f t="shared" si="2"/>
        <v>22</v>
      </c>
      <c r="G12" s="19">
        <f t="shared" si="1"/>
        <v>95.65217391304348</v>
      </c>
      <c r="H12" s="22"/>
    </row>
    <row r="13" spans="1:8" ht="12.75">
      <c r="A13" s="39" t="s">
        <v>24</v>
      </c>
      <c r="B13" s="40">
        <v>4</v>
      </c>
      <c r="C13" s="41">
        <f>B13*100/B15</f>
        <v>1.8099547511312217</v>
      </c>
      <c r="D13" s="40">
        <v>0</v>
      </c>
      <c r="E13" s="56"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25</v>
      </c>
      <c r="B14" s="40">
        <v>1</v>
      </c>
      <c r="C14" s="41">
        <f>B14*100/B15</f>
        <v>0.45248868778280543</v>
      </c>
      <c r="D14" s="40">
        <v>0</v>
      </c>
      <c r="E14" s="56">
        <v>0</v>
      </c>
      <c r="F14" s="40">
        <f t="shared" si="2"/>
        <v>1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221</v>
      </c>
      <c r="C15" s="28">
        <f>SUM(C5:C14)</f>
        <v>100</v>
      </c>
      <c r="D15" s="11">
        <f>SUM(D5:D14)</f>
        <v>12</v>
      </c>
      <c r="E15" s="60">
        <f t="shared" si="0"/>
        <v>5.429864253393665</v>
      </c>
      <c r="F15" s="11">
        <f t="shared" si="2"/>
        <v>209</v>
      </c>
      <c r="G15" s="58">
        <f>F15*100/B15</f>
        <v>94.57013574660634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31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87</v>
      </c>
      <c r="C19" s="56">
        <f>B19*100/B26</f>
        <v>39.366515837104075</v>
      </c>
      <c r="D19" s="17">
        <f>D5+D6+D7+D8</f>
        <v>4</v>
      </c>
      <c r="E19" s="18">
        <f>D19*100/B19</f>
        <v>4.597701149425287</v>
      </c>
      <c r="F19" s="17">
        <f aca="true" t="shared" si="3" ref="F19:F26">B19-D19</f>
        <v>83</v>
      </c>
      <c r="G19" s="19">
        <f aca="true" t="shared" si="4" ref="G19:G26">F19*100/B19</f>
        <v>95.40229885057471</v>
      </c>
      <c r="H19" s="22"/>
    </row>
    <row r="20" spans="1:8" ht="12.75">
      <c r="A20" s="24" t="s">
        <v>12</v>
      </c>
      <c r="B20" s="17">
        <f aca="true" t="shared" si="5" ref="B20:B25">B9</f>
        <v>98</v>
      </c>
      <c r="C20" s="69">
        <f>B20*100/B26</f>
        <v>44.34389140271493</v>
      </c>
      <c r="D20" s="17">
        <f aca="true" t="shared" si="6" ref="D20:D25">D9</f>
        <v>5</v>
      </c>
      <c r="E20" s="18">
        <f>D20*100/B20</f>
        <v>5.1020408163265305</v>
      </c>
      <c r="F20" s="17">
        <f t="shared" si="3"/>
        <v>93</v>
      </c>
      <c r="G20" s="19">
        <f t="shared" si="4"/>
        <v>94.89795918367346</v>
      </c>
      <c r="H20" s="22"/>
    </row>
    <row r="21" spans="1:8" ht="12.75">
      <c r="A21" s="24" t="s">
        <v>13</v>
      </c>
      <c r="B21" s="17">
        <f t="shared" si="5"/>
        <v>5</v>
      </c>
      <c r="C21" s="69">
        <f>B21*100/B26</f>
        <v>2.262443438914027</v>
      </c>
      <c r="D21" s="17">
        <f t="shared" si="6"/>
        <v>2</v>
      </c>
      <c r="E21" s="18">
        <f>D21*100/B21</f>
        <v>40</v>
      </c>
      <c r="F21" s="17">
        <f t="shared" si="3"/>
        <v>3</v>
      </c>
      <c r="G21" s="19">
        <f t="shared" si="4"/>
        <v>60</v>
      </c>
      <c r="H21" s="22"/>
    </row>
    <row r="22" spans="1:8" ht="12.75">
      <c r="A22" s="39" t="s">
        <v>23</v>
      </c>
      <c r="B22" s="17">
        <f t="shared" si="5"/>
        <v>3</v>
      </c>
      <c r="C22" s="69">
        <f>B22*100/B26</f>
        <v>1.3574660633484164</v>
      </c>
      <c r="D22" s="17">
        <f t="shared" si="6"/>
        <v>0</v>
      </c>
      <c r="E22" s="18">
        <v>0</v>
      </c>
      <c r="F22" s="17">
        <f t="shared" si="3"/>
        <v>3</v>
      </c>
      <c r="G22" s="19">
        <v>0</v>
      </c>
      <c r="H22" s="22"/>
    </row>
    <row r="23" spans="1:8" ht="12.75">
      <c r="A23" s="39" t="s">
        <v>22</v>
      </c>
      <c r="B23" s="40">
        <f t="shared" si="5"/>
        <v>23</v>
      </c>
      <c r="C23" s="56">
        <f>B23*100/B26</f>
        <v>10.407239819004525</v>
      </c>
      <c r="D23" s="17">
        <f t="shared" si="6"/>
        <v>1</v>
      </c>
      <c r="E23" s="43">
        <f>D23*100/B23</f>
        <v>4.3478260869565215</v>
      </c>
      <c r="F23" s="44">
        <f t="shared" si="3"/>
        <v>22</v>
      </c>
      <c r="G23" s="42">
        <f t="shared" si="4"/>
        <v>95.65217391304348</v>
      </c>
      <c r="H23" s="22"/>
    </row>
    <row r="24" spans="1:8" ht="12.75">
      <c r="A24" s="39" t="s">
        <v>24</v>
      </c>
      <c r="B24" s="40">
        <f t="shared" si="5"/>
        <v>4</v>
      </c>
      <c r="C24" s="56">
        <f>B24*100/B26</f>
        <v>1.8099547511312217</v>
      </c>
      <c r="D24" s="17">
        <f t="shared" si="6"/>
        <v>0</v>
      </c>
      <c r="E24" s="43">
        <v>0</v>
      </c>
      <c r="F24" s="44">
        <f t="shared" si="3"/>
        <v>4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1</v>
      </c>
      <c r="C25" s="56">
        <f>B25*100/B26</f>
        <v>0.45248868778280543</v>
      </c>
      <c r="D25" s="17">
        <f t="shared" si="6"/>
        <v>0</v>
      </c>
      <c r="E25" s="18">
        <v>0</v>
      </c>
      <c r="F25" s="44">
        <f t="shared" si="3"/>
        <v>1</v>
      </c>
      <c r="G25" s="42">
        <f t="shared" si="4"/>
        <v>100</v>
      </c>
      <c r="H25" s="22"/>
    </row>
    <row r="26" spans="1:7" s="3" customFormat="1" ht="13.5" thickBot="1">
      <c r="A26" s="10" t="s">
        <v>9</v>
      </c>
      <c r="B26" s="11">
        <f>SUM(B19:B25)</f>
        <v>221</v>
      </c>
      <c r="C26" s="57">
        <f>SUM(C19:C25)</f>
        <v>100</v>
      </c>
      <c r="D26" s="11">
        <f>SUM(D19:D25)</f>
        <v>12</v>
      </c>
      <c r="E26" s="59">
        <f>D26*100/B26</f>
        <v>5.429864253393665</v>
      </c>
      <c r="F26" s="11">
        <f t="shared" si="3"/>
        <v>209</v>
      </c>
      <c r="G26" s="58">
        <f t="shared" si="4"/>
        <v>94.57013574660634</v>
      </c>
    </row>
    <row r="27" ht="13.5" thickBot="1"/>
    <row r="28" spans="1:8" ht="12.75">
      <c r="A28" s="90" t="s">
        <v>32</v>
      </c>
      <c r="B28" s="91"/>
      <c r="C28" s="91"/>
      <c r="D28" s="91"/>
      <c r="E28" s="91"/>
      <c r="F28" s="91"/>
      <c r="G28" s="92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82</v>
      </c>
      <c r="C30" s="27">
        <f>B30*100/B34</f>
        <v>94.25287356321839</v>
      </c>
      <c r="D30" s="17">
        <f>D5</f>
        <v>4</v>
      </c>
      <c r="E30" s="56">
        <f>D30*100/B30</f>
        <v>4.878048780487805</v>
      </c>
      <c r="F30" s="17">
        <f>B30-D30</f>
        <v>78</v>
      </c>
      <c r="G30" s="19">
        <f>F30*100/B30</f>
        <v>95.1219512195122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1.1494252873563218</v>
      </c>
      <c r="D31" s="17">
        <f>D6</f>
        <v>0</v>
      </c>
      <c r="E31" s="56"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6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4</v>
      </c>
      <c r="C33" s="27">
        <f>B33*100/B34</f>
        <v>4.597701149425287</v>
      </c>
      <c r="D33" s="17">
        <f>D8</f>
        <v>0</v>
      </c>
      <c r="E33" s="56">
        <f>D33*100/B33</f>
        <v>0</v>
      </c>
      <c r="F33" s="17">
        <f>B33-D33</f>
        <v>4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87</v>
      </c>
      <c r="C34" s="38">
        <f>SUM(C30:C33)</f>
        <v>100</v>
      </c>
      <c r="D34" s="11">
        <f>SUM(D30:D33)</f>
        <v>4</v>
      </c>
      <c r="E34" s="57">
        <f>D34*100/B34</f>
        <v>4.597701149425287</v>
      </c>
      <c r="F34" s="11">
        <f>B34-D34</f>
        <v>83</v>
      </c>
      <c r="G34" s="61">
        <f>F34*100/B34</f>
        <v>95.40229885057471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30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93" t="s">
        <v>14</v>
      </c>
      <c r="B39" s="94"/>
      <c r="C39" s="94"/>
      <c r="D39" s="94"/>
      <c r="E39" s="95"/>
    </row>
    <row r="40" spans="1:5" ht="64.5" thickBot="1">
      <c r="A40" s="64" t="s">
        <v>15</v>
      </c>
      <c r="B40" s="96" t="s">
        <v>16</v>
      </c>
      <c r="C40" s="97"/>
      <c r="D40" s="79" t="s">
        <v>17</v>
      </c>
      <c r="E40" s="80" t="s">
        <v>20</v>
      </c>
    </row>
    <row r="41" spans="1:5" ht="12.75" customHeight="1">
      <c r="A41" s="62" t="s">
        <v>18</v>
      </c>
      <c r="B41" s="98" t="s">
        <v>19</v>
      </c>
      <c r="C41" s="98"/>
      <c r="D41" s="76">
        <v>2</v>
      </c>
      <c r="E41" s="63">
        <f>D41*100/B20</f>
        <v>2.0408163265306123</v>
      </c>
    </row>
    <row r="42" spans="1:5" ht="12.75" customHeight="1">
      <c r="A42" s="62"/>
      <c r="B42" s="67" t="s">
        <v>27</v>
      </c>
      <c r="C42" s="68"/>
      <c r="D42" s="65">
        <v>2</v>
      </c>
      <c r="E42" s="63">
        <f>D42*100/B20</f>
        <v>2.0408163265306123</v>
      </c>
    </row>
    <row r="43" spans="1:5" ht="12.75" customHeight="1">
      <c r="A43" s="62"/>
      <c r="B43" s="85" t="s">
        <v>34</v>
      </c>
      <c r="C43" s="87"/>
      <c r="D43" s="65">
        <v>1</v>
      </c>
      <c r="E43" s="63">
        <f>D43*100/B20</f>
        <v>1.0204081632653061</v>
      </c>
    </row>
    <row r="44" spans="1:5" ht="12.75" customHeight="1">
      <c r="A44" s="62"/>
      <c r="B44" s="81" t="s">
        <v>35</v>
      </c>
      <c r="C44" s="82"/>
      <c r="D44" s="65">
        <v>1</v>
      </c>
      <c r="E44" s="63">
        <f>D44*100/B20</f>
        <v>1.0204081632653061</v>
      </c>
    </row>
    <row r="45" spans="1:5" ht="12.75">
      <c r="A45" s="70"/>
      <c r="B45" s="83"/>
      <c r="C45" s="87"/>
      <c r="D45" s="53"/>
      <c r="E45" s="63"/>
    </row>
    <row r="46" spans="1:5" ht="12.75" customHeight="1">
      <c r="A46" s="72" t="s">
        <v>28</v>
      </c>
      <c r="B46" s="83" t="s">
        <v>29</v>
      </c>
      <c r="C46" s="84"/>
      <c r="D46" s="73">
        <v>3</v>
      </c>
      <c r="E46" s="63">
        <f>D46*100/B19</f>
        <v>3.4482758620689653</v>
      </c>
    </row>
    <row r="47" spans="1:5" ht="12.75">
      <c r="A47" s="70"/>
      <c r="B47" s="85" t="s">
        <v>37</v>
      </c>
      <c r="C47" s="86"/>
      <c r="D47" s="53">
        <v>4</v>
      </c>
      <c r="E47" s="66">
        <f>D47*100/B19</f>
        <v>4.597701149425287</v>
      </c>
    </row>
    <row r="48" spans="1:5" ht="12.75">
      <c r="A48" s="75"/>
      <c r="B48" s="83" t="s">
        <v>36</v>
      </c>
      <c r="C48" s="84"/>
      <c r="D48" s="76">
        <v>4</v>
      </c>
      <c r="E48" s="74">
        <f>D48*100/B19</f>
        <v>4.597701149425287</v>
      </c>
    </row>
    <row r="49" spans="1:5" ht="12.75">
      <c r="A49" s="75"/>
      <c r="B49" s="83"/>
      <c r="C49" s="84"/>
      <c r="D49" s="76"/>
      <c r="E49" s="66"/>
    </row>
    <row r="50" spans="1:5" ht="12.75">
      <c r="A50" s="70" t="s">
        <v>26</v>
      </c>
      <c r="B50" s="55" t="s">
        <v>19</v>
      </c>
      <c r="C50" s="54"/>
      <c r="D50" s="53">
        <v>2</v>
      </c>
      <c r="E50" s="66">
        <f>D50*100/B21</f>
        <v>40</v>
      </c>
    </row>
    <row r="51" spans="1:5" ht="12.75">
      <c r="A51" s="70"/>
      <c r="B51" s="55"/>
      <c r="C51" s="54"/>
      <c r="D51" s="53"/>
      <c r="E51" s="66"/>
    </row>
    <row r="52" spans="1:5" ht="13.5" thickBot="1">
      <c r="A52" s="77" t="s">
        <v>22</v>
      </c>
      <c r="B52" s="88" t="s">
        <v>36</v>
      </c>
      <c r="C52" s="89"/>
      <c r="D52" s="78">
        <v>1</v>
      </c>
      <c r="E52" s="71">
        <f>D52*100/B23</f>
        <v>4.3478260869565215</v>
      </c>
    </row>
  </sheetData>
  <sheetProtection/>
  <mergeCells count="12">
    <mergeCell ref="B52:C52"/>
    <mergeCell ref="A28:G28"/>
    <mergeCell ref="A39:E39"/>
    <mergeCell ref="B40:C40"/>
    <mergeCell ref="B41:C41"/>
    <mergeCell ref="B46:C46"/>
    <mergeCell ref="B44:C44"/>
    <mergeCell ref="B48:C48"/>
    <mergeCell ref="B49:C49"/>
    <mergeCell ref="B47:C47"/>
    <mergeCell ref="B45:C45"/>
    <mergeCell ref="B43:C4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2012-07-18T09:10:48Z</cp:lastPrinted>
  <dcterms:created xsi:type="dcterms:W3CDTF">1997-01-24T11:07:25Z</dcterms:created>
  <dcterms:modified xsi:type="dcterms:W3CDTF">2012-07-18T09:17:27Z</dcterms:modified>
  <cp:category/>
  <cp:version/>
  <cp:contentType/>
  <cp:contentStatus/>
</cp:coreProperties>
</file>