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leden - říjen 17" sheetId="1" r:id="rId1"/>
  </sheets>
  <definedNames>
    <definedName name="_xlnm.Print_Area" localSheetId="0">'leden - říjen 17'!$A$1:$G$61</definedName>
  </definedNames>
  <calcPr fullCalcOnLoad="1"/>
</workbook>
</file>

<file path=xl/sharedStrings.xml><?xml version="1.0" encoding="utf-8"?>
<sst xmlns="http://schemas.openxmlformats.org/spreadsheetml/2006/main" count="70" uniqueCount="40">
  <si>
    <t>%</t>
  </si>
  <si>
    <t>SUPER BA-95</t>
  </si>
  <si>
    <t>SPECIAL BA-91</t>
  </si>
  <si>
    <t>NORMAL BA-91</t>
  </si>
  <si>
    <t>SUPER PLUS BA-98</t>
  </si>
  <si>
    <t>MONA</t>
  </si>
  <si>
    <t>LPG</t>
  </si>
  <si>
    <t>FAME</t>
  </si>
  <si>
    <t>CNG</t>
  </si>
  <si>
    <t>Ethanol E85</t>
  </si>
  <si>
    <t>SMN 30</t>
  </si>
  <si>
    <t xml:space="preserve">Monitoring a observing fuel quality - September 2017 </t>
  </si>
  <si>
    <t>Taken fuels determinated by the type - January to September 2017</t>
  </si>
  <si>
    <t>fuel type</t>
  </si>
  <si>
    <t>number of taken samples</t>
  </si>
  <si>
    <t>number of noncompliant samples</t>
  </si>
  <si>
    <t>% from the fuel type</t>
  </si>
  <si>
    <t>number of conforming samples</t>
  </si>
  <si>
    <t>Taken fuels determinated by the type - January to September 2017 (according to the notice No. 133/2010)</t>
  </si>
  <si>
    <t>petrol</t>
  </si>
  <si>
    <t>diesel fuel</t>
  </si>
  <si>
    <t>diesel fuel blend</t>
  </si>
  <si>
    <t>Total</t>
  </si>
  <si>
    <t>Monitoring a observing fuel quality - January to September 2017</t>
  </si>
  <si>
    <t>Detected unsatisfactory quality indicators</t>
  </si>
  <si>
    <t>Fuel type</t>
  </si>
  <si>
    <t>quality indicator</t>
  </si>
  <si>
    <t>% from taken samples of particular type</t>
  </si>
  <si>
    <t>diesel</t>
  </si>
  <si>
    <t>flash point</t>
  </si>
  <si>
    <t>sulphur</t>
  </si>
  <si>
    <t>end of distillaltion</t>
  </si>
  <si>
    <t>distilled content at 70°C</t>
  </si>
  <si>
    <t>distilled content at 100°C</t>
  </si>
  <si>
    <t>distilled content at 150°C</t>
  </si>
  <si>
    <t>RON</t>
  </si>
  <si>
    <t>MON</t>
  </si>
  <si>
    <t>vapour pressure</t>
  </si>
  <si>
    <t>LPG for engines</t>
  </si>
  <si>
    <t>Ethanol E 85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</si>
</sst>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  <numFmt numFmtId="187" formatCode="_-* #,##0\ &quot;Kč&quot;_-;\-* #,##0\ &quot;Kč&quot;_-;_-* &quot;-&quot;\ &quot;Kč&quot;_-;_-@_-"/>
    <numFmt numFmtId="188" formatCode="_-* #,##0\ _K_č_-;\-* #,##0\ _K_č_-;_-* &quot;-&quot;\ _K_č_-;_-@_-"/>
    <numFmt numFmtId="189" formatCode="_-* #,##0.00\ &quot;Kč&quot;_-;\-* #,##0.00\ &quot;Kč&quot;_-;_-* &quot;-&quot;??\ &quot;Kč&quot;_-;_-@_-"/>
    <numFmt numFmtId="190" formatCode="_-* #,##0.00\ _K_č_-;\-* #,##0.00\ _K_č_-;_-* &quot;-&quot;??\ _K_č_-;_-@_-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166" fontId="0" fillId="0" borderId="11" xfId="34" applyNumberFormat="1" applyFont="1" applyBorder="1" applyAlignment="1">
      <alignment horizontal="center"/>
    </xf>
    <xf numFmtId="164" fontId="1" fillId="0" borderId="10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166" fontId="0" fillId="0" borderId="15" xfId="34" applyNumberFormat="1" applyFon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82" fontId="0" fillId="0" borderId="11" xfId="34" applyNumberFormat="1" applyFont="1" applyBorder="1" applyAlignment="1">
      <alignment horizontal="center"/>
    </xf>
    <xf numFmtId="182" fontId="1" fillId="0" borderId="10" xfId="34" applyNumberFormat="1" applyFont="1" applyBorder="1" applyAlignment="1">
      <alignment horizontal="center"/>
    </xf>
    <xf numFmtId="166" fontId="1" fillId="0" borderId="17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82" fontId="1" fillId="0" borderId="10" xfId="34" applyNumberFormat="1" applyFont="1" applyBorder="1" applyAlignment="1">
      <alignment horizontal="center"/>
    </xf>
    <xf numFmtId="166" fontId="1" fillId="0" borderId="17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 wrapText="1"/>
    </xf>
    <xf numFmtId="186" fontId="0" fillId="0" borderId="11" xfId="34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/>
    </xf>
    <xf numFmtId="1" fontId="0" fillId="0" borderId="20" xfId="34" applyNumberFormat="1" applyFont="1" applyBorder="1" applyAlignment="1">
      <alignment horizontal="center" wrapText="1"/>
    </xf>
    <xf numFmtId="0" fontId="2" fillId="0" borderId="13" xfId="0" applyFont="1" applyBorder="1" applyAlignment="1">
      <alignment/>
    </xf>
    <xf numFmtId="1" fontId="0" fillId="0" borderId="11" xfId="34" applyNumberFormat="1" applyFont="1" applyBorder="1" applyAlignment="1">
      <alignment horizontal="center" wrapText="1"/>
    </xf>
    <xf numFmtId="166" fontId="0" fillId="0" borderId="12" xfId="0" applyNumberFormat="1" applyFont="1" applyBorder="1" applyAlignment="1">
      <alignment horizontal="center" wrapText="1"/>
    </xf>
    <xf numFmtId="166" fontId="0" fillId="0" borderId="16" xfId="0" applyNumberFormat="1" applyFont="1" applyBorder="1" applyAlignment="1">
      <alignment horizontal="center" wrapText="1"/>
    </xf>
    <xf numFmtId="0" fontId="2" fillId="0" borderId="21" xfId="0" applyFont="1" applyBorder="1" applyAlignment="1">
      <alignment/>
    </xf>
    <xf numFmtId="1" fontId="0" fillId="0" borderId="22" xfId="34" applyNumberFormat="1" applyFont="1" applyBorder="1" applyAlignment="1">
      <alignment horizontal="center" wrapText="1"/>
    </xf>
    <xf numFmtId="166" fontId="0" fillId="0" borderId="23" xfId="0" applyNumberFormat="1" applyFont="1" applyBorder="1" applyAlignment="1">
      <alignment horizontal="center" wrapText="1"/>
    </xf>
    <xf numFmtId="0" fontId="0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6" borderId="21" xfId="0" applyFont="1" applyFill="1" applyBorder="1" applyAlignment="1">
      <alignment vertical="center"/>
    </xf>
    <xf numFmtId="0" fontId="1" fillId="6" borderId="22" xfId="0" applyFont="1" applyFill="1" applyBorder="1" applyAlignment="1">
      <alignment horizontal="center" wrapText="1"/>
    </xf>
    <xf numFmtId="164" fontId="1" fillId="6" borderId="22" xfId="34" applyNumberFormat="1" applyFont="1" applyFill="1" applyBorder="1" applyAlignment="1">
      <alignment horizontal="center" vertical="center"/>
    </xf>
    <xf numFmtId="166" fontId="1" fillId="6" borderId="22" xfId="0" applyNumberFormat="1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6" borderId="21" xfId="0" applyFont="1" applyFill="1" applyBorder="1" applyAlignment="1">
      <alignment vertical="center"/>
    </xf>
    <xf numFmtId="0" fontId="1" fillId="6" borderId="22" xfId="0" applyFont="1" applyFill="1" applyBorder="1" applyAlignment="1">
      <alignment horizontal="center" wrapText="1"/>
    </xf>
    <xf numFmtId="166" fontId="1" fillId="6" borderId="22" xfId="0" applyNumberFormat="1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vertical="center"/>
    </xf>
    <xf numFmtId="0" fontId="1" fillId="6" borderId="31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2" borderId="3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vertical="center"/>
    </xf>
    <xf numFmtId="164" fontId="1" fillId="6" borderId="33" xfId="34" applyNumberFormat="1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120" zoomScaleNormal="120" zoomScaleSheetLayoutView="100" workbookViewId="0" topLeftCell="A27">
      <selection activeCell="A37" sqref="A37:E40"/>
    </sheetView>
  </sheetViews>
  <sheetFormatPr defaultColWidth="9.00390625" defaultRowHeight="12.75"/>
  <cols>
    <col min="1" max="1" width="19.875" style="11" customWidth="1"/>
    <col min="2" max="2" width="18.875" style="11" customWidth="1"/>
    <col min="3" max="3" width="13.625" style="12" customWidth="1"/>
    <col min="4" max="4" width="14.75390625" style="28" customWidth="1"/>
    <col min="5" max="5" width="14.875" style="12" customWidth="1"/>
    <col min="6" max="6" width="13.625" style="12" customWidth="1"/>
    <col min="7" max="7" width="13.00390625" style="11" customWidth="1"/>
    <col min="8" max="8" width="9.125" style="17" customWidth="1"/>
    <col min="9" max="16384" width="9.125" style="11" customWidth="1"/>
  </cols>
  <sheetData>
    <row r="1" spans="1:8" ht="13.5" thickBot="1">
      <c r="A1" s="59" t="s">
        <v>11</v>
      </c>
      <c r="B1" s="60"/>
      <c r="C1" s="60"/>
      <c r="D1" s="60"/>
      <c r="E1" s="60"/>
      <c r="F1" s="60"/>
      <c r="G1" s="61"/>
      <c r="H1" s="16"/>
    </row>
    <row r="2" spans="1:8" ht="13.5" thickBot="1">
      <c r="A2" s="4"/>
      <c r="B2" s="4"/>
      <c r="C2" s="4"/>
      <c r="D2" s="27"/>
      <c r="E2" s="4"/>
      <c r="F2" s="10"/>
      <c r="G2" s="10"/>
      <c r="H2" s="16"/>
    </row>
    <row r="3" spans="1:8" ht="13.5" thickBot="1">
      <c r="A3" s="59" t="s">
        <v>12</v>
      </c>
      <c r="B3" s="60"/>
      <c r="C3" s="60"/>
      <c r="D3" s="60"/>
      <c r="E3" s="60"/>
      <c r="F3" s="60"/>
      <c r="G3" s="61"/>
      <c r="H3" s="16"/>
    </row>
    <row r="4" spans="1:9" ht="38.25">
      <c r="A4" s="62" t="s">
        <v>13</v>
      </c>
      <c r="B4" s="63" t="s">
        <v>14</v>
      </c>
      <c r="C4" s="64" t="s">
        <v>0</v>
      </c>
      <c r="D4" s="63" t="s">
        <v>15</v>
      </c>
      <c r="E4" s="65" t="s">
        <v>16</v>
      </c>
      <c r="F4" s="63" t="s">
        <v>17</v>
      </c>
      <c r="G4" s="65" t="s">
        <v>16</v>
      </c>
      <c r="H4" s="10"/>
      <c r="I4" s="10"/>
    </row>
    <row r="5" spans="1:8" ht="12.75">
      <c r="A5" s="13" t="s">
        <v>1</v>
      </c>
      <c r="B5" s="38">
        <v>783</v>
      </c>
      <c r="C5" s="14">
        <f>B5*100/B15</f>
        <v>34.78454020435362</v>
      </c>
      <c r="D5" s="38">
        <v>6</v>
      </c>
      <c r="E5" s="30">
        <f>D5*100/B5</f>
        <v>0.7662835249042146</v>
      </c>
      <c r="F5" s="7">
        <f>B5-D5</f>
        <v>777</v>
      </c>
      <c r="G5" s="9">
        <f aca="true" t="shared" si="0" ref="G5:G14">F5*100/B5</f>
        <v>99.23371647509579</v>
      </c>
      <c r="H5" s="11"/>
    </row>
    <row r="6" spans="1:8" ht="12.75">
      <c r="A6" s="13" t="s">
        <v>2</v>
      </c>
      <c r="B6" s="38">
        <v>1</v>
      </c>
      <c r="C6" s="14">
        <f>B6*100/B15</f>
        <v>0.0444247001332741</v>
      </c>
      <c r="D6" s="38">
        <v>1</v>
      </c>
      <c r="E6" s="30">
        <f>D6*100/B6</f>
        <v>100</v>
      </c>
      <c r="F6" s="7">
        <f aca="true" t="shared" si="1" ref="F6:F15">B6-D6</f>
        <v>0</v>
      </c>
      <c r="G6" s="9">
        <f t="shared" si="0"/>
        <v>0</v>
      </c>
      <c r="H6" s="11"/>
    </row>
    <row r="7" spans="1:8" ht="12.75">
      <c r="A7" s="13" t="s">
        <v>3</v>
      </c>
      <c r="B7" s="38">
        <v>15</v>
      </c>
      <c r="C7" s="14">
        <f>B7*100/B15</f>
        <v>0.6663705019991115</v>
      </c>
      <c r="D7" s="38">
        <v>3</v>
      </c>
      <c r="E7" s="30">
        <f>D7*100/B7</f>
        <v>20</v>
      </c>
      <c r="F7" s="7">
        <f t="shared" si="1"/>
        <v>12</v>
      </c>
      <c r="G7" s="9">
        <f t="shared" si="0"/>
        <v>80</v>
      </c>
      <c r="H7" s="11"/>
    </row>
    <row r="8" spans="1:8" ht="12.75">
      <c r="A8" s="13" t="s">
        <v>4</v>
      </c>
      <c r="B8" s="38">
        <v>66</v>
      </c>
      <c r="C8" s="14">
        <f>B8*100/B15</f>
        <v>2.9320302087960908</v>
      </c>
      <c r="D8" s="38">
        <v>1</v>
      </c>
      <c r="E8" s="30">
        <f aca="true" t="shared" si="2" ref="E8:E15">D8*100/B8</f>
        <v>1.5151515151515151</v>
      </c>
      <c r="F8" s="7">
        <f>B8-D8</f>
        <v>65</v>
      </c>
      <c r="G8" s="9">
        <f t="shared" si="0"/>
        <v>98.48484848484848</v>
      </c>
      <c r="H8" s="11"/>
    </row>
    <row r="9" spans="1:8" ht="12.75">
      <c r="A9" s="13" t="s">
        <v>5</v>
      </c>
      <c r="B9" s="38">
        <v>1084</v>
      </c>
      <c r="C9" s="14">
        <f>B9*100/B15</f>
        <v>48.15637494446913</v>
      </c>
      <c r="D9" s="38">
        <v>9</v>
      </c>
      <c r="E9" s="30">
        <f t="shared" si="2"/>
        <v>0.8302583025830258</v>
      </c>
      <c r="F9" s="7">
        <f t="shared" si="1"/>
        <v>1075</v>
      </c>
      <c r="G9" s="9">
        <f t="shared" si="0"/>
        <v>99.16974169741698</v>
      </c>
      <c r="H9" s="11"/>
    </row>
    <row r="10" spans="1:8" ht="12.75">
      <c r="A10" s="13" t="s">
        <v>10</v>
      </c>
      <c r="B10" s="38">
        <v>0</v>
      </c>
      <c r="C10" s="14">
        <f>B10*100/B15</f>
        <v>0</v>
      </c>
      <c r="D10" s="38">
        <v>0</v>
      </c>
      <c r="E10" s="30">
        <v>0</v>
      </c>
      <c r="F10" s="7">
        <f t="shared" si="1"/>
        <v>0</v>
      </c>
      <c r="G10" s="9">
        <v>0</v>
      </c>
      <c r="H10" s="11"/>
    </row>
    <row r="11" spans="1:8" ht="12.75">
      <c r="A11" s="21" t="s">
        <v>7</v>
      </c>
      <c r="B11" s="39">
        <v>0</v>
      </c>
      <c r="C11" s="23">
        <f>B11*100/B15</f>
        <v>0</v>
      </c>
      <c r="D11" s="38">
        <v>0</v>
      </c>
      <c r="E11" s="30">
        <v>0</v>
      </c>
      <c r="F11" s="7">
        <f t="shared" si="1"/>
        <v>0</v>
      </c>
      <c r="G11" s="9">
        <v>0</v>
      </c>
      <c r="H11" s="11"/>
    </row>
    <row r="12" spans="1:8" ht="12.75">
      <c r="A12" s="21" t="s">
        <v>6</v>
      </c>
      <c r="B12" s="39">
        <v>259</v>
      </c>
      <c r="C12" s="23">
        <f>B12*100/B15</f>
        <v>11.505997334517993</v>
      </c>
      <c r="D12" s="38">
        <v>1</v>
      </c>
      <c r="E12" s="30">
        <f t="shared" si="2"/>
        <v>0.3861003861003861</v>
      </c>
      <c r="F12" s="7">
        <f t="shared" si="1"/>
        <v>258</v>
      </c>
      <c r="G12" s="9">
        <f t="shared" si="0"/>
        <v>99.61389961389962</v>
      </c>
      <c r="H12" s="11"/>
    </row>
    <row r="13" spans="1:8" ht="12.75">
      <c r="A13" s="21" t="s">
        <v>8</v>
      </c>
      <c r="B13" s="39">
        <v>34</v>
      </c>
      <c r="C13" s="23">
        <f>B13*100/B15</f>
        <v>1.5104398045313194</v>
      </c>
      <c r="D13" s="38">
        <v>0</v>
      </c>
      <c r="E13" s="30">
        <f t="shared" si="2"/>
        <v>0</v>
      </c>
      <c r="F13" s="22">
        <f t="shared" si="1"/>
        <v>34</v>
      </c>
      <c r="G13" s="9">
        <f t="shared" si="0"/>
        <v>100</v>
      </c>
      <c r="H13" s="11"/>
    </row>
    <row r="14" spans="1:8" ht="12.75">
      <c r="A14" s="21" t="s">
        <v>9</v>
      </c>
      <c r="B14" s="39">
        <v>9</v>
      </c>
      <c r="C14" s="23">
        <f>B14*100/B15</f>
        <v>0.3998223011994669</v>
      </c>
      <c r="D14" s="38">
        <v>1</v>
      </c>
      <c r="E14" s="30">
        <f t="shared" si="2"/>
        <v>11.11111111111111</v>
      </c>
      <c r="F14" s="22">
        <f>B14-D14</f>
        <v>8</v>
      </c>
      <c r="G14" s="9">
        <f t="shared" si="0"/>
        <v>88.88888888888889</v>
      </c>
      <c r="H14" s="11"/>
    </row>
    <row r="15" spans="1:8" ht="13.5" thickBot="1">
      <c r="A15" s="70" t="s">
        <v>22</v>
      </c>
      <c r="B15" s="5">
        <f>SUM(B5:B14)</f>
        <v>2251</v>
      </c>
      <c r="C15" s="15">
        <f>SUM(C5:C14)</f>
        <v>99.99999999999999</v>
      </c>
      <c r="D15" s="5">
        <f>SUM(D5:D14)</f>
        <v>22</v>
      </c>
      <c r="E15" s="34">
        <f t="shared" si="2"/>
        <v>0.9773434029320303</v>
      </c>
      <c r="F15" s="5">
        <f t="shared" si="1"/>
        <v>2229</v>
      </c>
      <c r="G15" s="32">
        <f>F15*100/B15</f>
        <v>99.02265659706796</v>
      </c>
      <c r="H15" s="11"/>
    </row>
    <row r="16" spans="1:8" ht="13.5" thickBot="1">
      <c r="A16" s="1"/>
      <c r="B16" s="1"/>
      <c r="C16" s="2"/>
      <c r="D16" s="27"/>
      <c r="E16" s="2"/>
      <c r="F16" s="3"/>
      <c r="G16" s="2"/>
      <c r="H16" s="18"/>
    </row>
    <row r="17" spans="1:7" ht="13.5" thickBot="1">
      <c r="A17" s="66" t="s">
        <v>18</v>
      </c>
      <c r="B17" s="67"/>
      <c r="C17" s="67"/>
      <c r="D17" s="67"/>
      <c r="E17" s="67"/>
      <c r="F17" s="67"/>
      <c r="G17" s="68"/>
    </row>
    <row r="18" spans="1:8" ht="38.25">
      <c r="A18" s="62" t="s">
        <v>13</v>
      </c>
      <c r="B18" s="63" t="s">
        <v>14</v>
      </c>
      <c r="C18" s="64" t="s">
        <v>0</v>
      </c>
      <c r="D18" s="63" t="s">
        <v>15</v>
      </c>
      <c r="E18" s="65" t="s">
        <v>16</v>
      </c>
      <c r="F18" s="63" t="s">
        <v>17</v>
      </c>
      <c r="G18" s="65" t="s">
        <v>16</v>
      </c>
      <c r="H18" s="11"/>
    </row>
    <row r="19" spans="1:8" ht="12.75">
      <c r="A19" s="73" t="s">
        <v>19</v>
      </c>
      <c r="B19" s="7">
        <f>SUM(B5+B6+B7+B8)</f>
        <v>865</v>
      </c>
      <c r="C19" s="30">
        <f>B19*100/B26</f>
        <v>38.4273656152821</v>
      </c>
      <c r="D19" s="43">
        <f>D34</f>
        <v>11</v>
      </c>
      <c r="E19" s="8">
        <f aca="true" t="shared" si="3" ref="E19:E26">D19*100/B19</f>
        <v>1.2716763005780347</v>
      </c>
      <c r="F19" s="7">
        <f aca="true" t="shared" si="4" ref="F19:F26">B19-D19</f>
        <v>854</v>
      </c>
      <c r="G19" s="9">
        <f aca="true" t="shared" si="5" ref="G19:G26">F19*100/B19</f>
        <v>98.72832369942196</v>
      </c>
      <c r="H19" s="11"/>
    </row>
    <row r="20" spans="1:8" ht="12.75">
      <c r="A20" s="73" t="s">
        <v>20</v>
      </c>
      <c r="B20" s="42">
        <f aca="true" t="shared" si="6" ref="B20:B25">B9</f>
        <v>1084</v>
      </c>
      <c r="C20" s="37">
        <f>B20*100/B26</f>
        <v>48.15637494446913</v>
      </c>
      <c r="D20" s="43">
        <f aca="true" t="shared" si="7" ref="D20:D25">D9</f>
        <v>9</v>
      </c>
      <c r="E20" s="8">
        <f t="shared" si="3"/>
        <v>0.8302583025830258</v>
      </c>
      <c r="F20" s="7">
        <f t="shared" si="4"/>
        <v>1075</v>
      </c>
      <c r="G20" s="9">
        <f t="shared" si="5"/>
        <v>99.16974169741698</v>
      </c>
      <c r="H20" s="11"/>
    </row>
    <row r="21" spans="1:8" ht="12.75">
      <c r="A21" s="73" t="s">
        <v>21</v>
      </c>
      <c r="B21" s="7">
        <f t="shared" si="6"/>
        <v>0</v>
      </c>
      <c r="C21" s="37">
        <f>B21*100/B26</f>
        <v>0</v>
      </c>
      <c r="D21" s="43">
        <f>D10</f>
        <v>0</v>
      </c>
      <c r="E21" s="8">
        <v>0</v>
      </c>
      <c r="F21" s="7">
        <f t="shared" si="4"/>
        <v>0</v>
      </c>
      <c r="G21" s="9">
        <v>0</v>
      </c>
      <c r="H21" s="11"/>
    </row>
    <row r="22" spans="1:8" ht="12.75">
      <c r="A22" s="74" t="s">
        <v>7</v>
      </c>
      <c r="B22" s="7">
        <f t="shared" si="6"/>
        <v>0</v>
      </c>
      <c r="C22" s="37">
        <f>B22*100/B26</f>
        <v>0</v>
      </c>
      <c r="D22" s="43">
        <f t="shared" si="7"/>
        <v>0</v>
      </c>
      <c r="E22" s="8">
        <v>0</v>
      </c>
      <c r="F22" s="7">
        <f t="shared" si="4"/>
        <v>0</v>
      </c>
      <c r="G22" s="9">
        <v>0</v>
      </c>
      <c r="H22" s="11"/>
    </row>
    <row r="23" spans="1:8" ht="12.75">
      <c r="A23" s="74" t="s">
        <v>6</v>
      </c>
      <c r="B23" s="7">
        <f t="shared" si="6"/>
        <v>259</v>
      </c>
      <c r="C23" s="30">
        <f>B23*100/B26</f>
        <v>11.505997334517993</v>
      </c>
      <c r="D23" s="43">
        <f t="shared" si="7"/>
        <v>1</v>
      </c>
      <c r="E23" s="25">
        <f t="shared" si="3"/>
        <v>0.3861003861003861</v>
      </c>
      <c r="F23" s="26">
        <f t="shared" si="4"/>
        <v>258</v>
      </c>
      <c r="G23" s="24">
        <f t="shared" si="5"/>
        <v>99.61389961389962</v>
      </c>
      <c r="H23" s="11"/>
    </row>
    <row r="24" spans="1:8" ht="12.75">
      <c r="A24" s="74" t="s">
        <v>8</v>
      </c>
      <c r="B24" s="22">
        <f t="shared" si="6"/>
        <v>34</v>
      </c>
      <c r="C24" s="30">
        <f>B24*100/B26</f>
        <v>1.5104398045313194</v>
      </c>
      <c r="D24" s="43">
        <f t="shared" si="7"/>
        <v>0</v>
      </c>
      <c r="E24" s="8">
        <f t="shared" si="3"/>
        <v>0</v>
      </c>
      <c r="F24" s="26">
        <f t="shared" si="4"/>
        <v>34</v>
      </c>
      <c r="G24" s="24">
        <f t="shared" si="5"/>
        <v>100</v>
      </c>
      <c r="H24" s="11"/>
    </row>
    <row r="25" spans="1:8" ht="12.75">
      <c r="A25" s="74" t="s">
        <v>9</v>
      </c>
      <c r="B25" s="22">
        <f t="shared" si="6"/>
        <v>9</v>
      </c>
      <c r="C25" s="30">
        <f>B25*100/B26</f>
        <v>0.3998223011994669</v>
      </c>
      <c r="D25" s="43">
        <f t="shared" si="7"/>
        <v>1</v>
      </c>
      <c r="E25" s="8">
        <f t="shared" si="3"/>
        <v>11.11111111111111</v>
      </c>
      <c r="F25" s="26">
        <f t="shared" si="4"/>
        <v>8</v>
      </c>
      <c r="G25" s="24">
        <f t="shared" si="5"/>
        <v>88.88888888888889</v>
      </c>
      <c r="H25" s="11"/>
    </row>
    <row r="26" spans="1:7" s="1" customFormat="1" ht="13.5" thickBot="1">
      <c r="A26" s="70" t="s">
        <v>22</v>
      </c>
      <c r="B26" s="5">
        <f>SUM(B19:B25)</f>
        <v>2251</v>
      </c>
      <c r="C26" s="31">
        <f>SUM(C19:C25)</f>
        <v>99.99999999999999</v>
      </c>
      <c r="D26" s="44">
        <f>D15</f>
        <v>22</v>
      </c>
      <c r="E26" s="33">
        <f t="shared" si="3"/>
        <v>0.9773434029320303</v>
      </c>
      <c r="F26" s="5">
        <f t="shared" si="4"/>
        <v>2229</v>
      </c>
      <c r="G26" s="32">
        <f t="shared" si="5"/>
        <v>99.02265659706796</v>
      </c>
    </row>
    <row r="27" ht="13.5" thickBot="1"/>
    <row r="28" spans="1:8" ht="13.5" thickBot="1">
      <c r="A28" s="66" t="s">
        <v>18</v>
      </c>
      <c r="B28" s="67"/>
      <c r="C28" s="67"/>
      <c r="D28" s="67"/>
      <c r="E28" s="67"/>
      <c r="F28" s="67"/>
      <c r="G28" s="68"/>
      <c r="H28" s="29"/>
    </row>
    <row r="29" spans="1:8" ht="38.25">
      <c r="A29" s="75" t="s">
        <v>13</v>
      </c>
      <c r="B29" s="76" t="s">
        <v>14</v>
      </c>
      <c r="C29" s="64" t="s">
        <v>0</v>
      </c>
      <c r="D29" s="76" t="s">
        <v>15</v>
      </c>
      <c r="E29" s="77" t="s">
        <v>16</v>
      </c>
      <c r="F29" s="76" t="s">
        <v>17</v>
      </c>
      <c r="G29" s="77" t="s">
        <v>16</v>
      </c>
      <c r="H29" s="11"/>
    </row>
    <row r="30" spans="1:8" ht="12.75">
      <c r="A30" s="13" t="s">
        <v>1</v>
      </c>
      <c r="B30" s="7">
        <f>B5</f>
        <v>783</v>
      </c>
      <c r="C30" s="14">
        <f>B30*100/B34</f>
        <v>90.52023121387283</v>
      </c>
      <c r="D30" s="7">
        <f>D5</f>
        <v>6</v>
      </c>
      <c r="E30" s="30">
        <f>D30*100/B30</f>
        <v>0.7662835249042146</v>
      </c>
      <c r="F30" s="7">
        <f>B30-D30</f>
        <v>777</v>
      </c>
      <c r="G30" s="9">
        <f>F30*100/B30</f>
        <v>99.23371647509579</v>
      </c>
      <c r="H30" s="11"/>
    </row>
    <row r="31" spans="1:8" ht="12.75">
      <c r="A31" s="13" t="s">
        <v>2</v>
      </c>
      <c r="B31" s="7">
        <f>B6</f>
        <v>1</v>
      </c>
      <c r="C31" s="14">
        <f>B31*100/B34</f>
        <v>0.11560693641618497</v>
      </c>
      <c r="D31" s="7">
        <f>D6</f>
        <v>1</v>
      </c>
      <c r="E31" s="30">
        <f>D31*100/B31</f>
        <v>100</v>
      </c>
      <c r="F31" s="7">
        <f>B31-D31</f>
        <v>0</v>
      </c>
      <c r="G31" s="9">
        <f>F31*100/B31</f>
        <v>0</v>
      </c>
      <c r="H31" s="11"/>
    </row>
    <row r="32" spans="1:8" ht="12.75">
      <c r="A32" s="13" t="s">
        <v>3</v>
      </c>
      <c r="B32" s="7">
        <f>B7</f>
        <v>15</v>
      </c>
      <c r="C32" s="14">
        <f>B32*100/B34</f>
        <v>1.7341040462427746</v>
      </c>
      <c r="D32" s="7">
        <f>D7</f>
        <v>3</v>
      </c>
      <c r="E32" s="30">
        <f>D32*100/B32</f>
        <v>20</v>
      </c>
      <c r="F32" s="7">
        <f>B32-D32</f>
        <v>12</v>
      </c>
      <c r="G32" s="9">
        <f>F32*100/B32</f>
        <v>80</v>
      </c>
      <c r="H32" s="11"/>
    </row>
    <row r="33" spans="1:8" ht="12.75">
      <c r="A33" s="13" t="s">
        <v>4</v>
      </c>
      <c r="B33" s="7">
        <f>B8</f>
        <v>66</v>
      </c>
      <c r="C33" s="14">
        <f>B33*100/B34</f>
        <v>7.630057803468208</v>
      </c>
      <c r="D33" s="7">
        <f>D8</f>
        <v>1</v>
      </c>
      <c r="E33" s="30">
        <f>D33*100/B33</f>
        <v>1.5151515151515151</v>
      </c>
      <c r="F33" s="7">
        <f>B33-D33</f>
        <v>65</v>
      </c>
      <c r="G33" s="9">
        <f>F33*100/B33</f>
        <v>98.48484848484848</v>
      </c>
      <c r="H33" s="11"/>
    </row>
    <row r="34" spans="1:8" ht="13.5" thickBot="1">
      <c r="A34" s="70" t="s">
        <v>22</v>
      </c>
      <c r="B34" s="5">
        <f>SUM(B30:B33)</f>
        <v>865</v>
      </c>
      <c r="C34" s="20">
        <f>SUM(C30:C33)</f>
        <v>100</v>
      </c>
      <c r="D34" s="5">
        <f>SUM(D30:D33)</f>
        <v>11</v>
      </c>
      <c r="E34" s="31">
        <f>D34*100/B34</f>
        <v>1.2716763005780347</v>
      </c>
      <c r="F34" s="5">
        <f>B34-D34</f>
        <v>854</v>
      </c>
      <c r="G34" s="35">
        <f>F34*100/B34</f>
        <v>98.72832369942196</v>
      </c>
      <c r="H34" s="11"/>
    </row>
    <row r="35" spans="1:8" ht="12.75">
      <c r="A35" s="6"/>
      <c r="B35" s="6"/>
      <c r="C35" s="2"/>
      <c r="D35" s="27"/>
      <c r="E35" s="2"/>
      <c r="F35" s="2"/>
      <c r="G35" s="2"/>
      <c r="H35" s="19"/>
    </row>
    <row r="36" spans="1:8" ht="13.5" thickBot="1">
      <c r="A36" s="6"/>
      <c r="B36" s="6"/>
      <c r="C36" s="2"/>
      <c r="D36" s="27"/>
      <c r="E36" s="2"/>
      <c r="F36" s="2"/>
      <c r="G36" s="2"/>
      <c r="H36" s="19"/>
    </row>
    <row r="37" spans="1:8" ht="13.5" thickBot="1">
      <c r="A37" s="66" t="s">
        <v>23</v>
      </c>
      <c r="B37" s="67"/>
      <c r="C37" s="67"/>
      <c r="D37" s="67"/>
      <c r="E37" s="68"/>
      <c r="F37" s="10"/>
      <c r="G37" s="10"/>
      <c r="H37" s="16"/>
    </row>
    <row r="38" spans="1:5" ht="13.5" thickBot="1">
      <c r="A38" s="71"/>
      <c r="B38" s="71"/>
      <c r="C38" s="72"/>
      <c r="E38" s="72"/>
    </row>
    <row r="39" spans="1:5" ht="13.5" thickBot="1">
      <c r="A39" s="69" t="s">
        <v>24</v>
      </c>
      <c r="B39" s="82"/>
      <c r="C39" s="82"/>
      <c r="D39" s="82"/>
      <c r="E39" s="83"/>
    </row>
    <row r="40" spans="1:5" ht="39" thickBot="1">
      <c r="A40" s="78" t="s">
        <v>25</v>
      </c>
      <c r="B40" s="84" t="s">
        <v>26</v>
      </c>
      <c r="C40" s="85"/>
      <c r="D40" s="86" t="s">
        <v>15</v>
      </c>
      <c r="E40" s="79" t="s">
        <v>27</v>
      </c>
    </row>
    <row r="41" spans="1:5" ht="12.75" customHeight="1">
      <c r="A41" s="45" t="s">
        <v>28</v>
      </c>
      <c r="B41" s="54" t="s">
        <v>29</v>
      </c>
      <c r="C41" s="55"/>
      <c r="D41" s="46">
        <v>8</v>
      </c>
      <c r="E41" s="53">
        <f>D41*100/B20</f>
        <v>0.7380073800738007</v>
      </c>
    </row>
    <row r="42" spans="1:5" ht="12.75" customHeight="1">
      <c r="A42" s="51"/>
      <c r="B42" s="56" t="s">
        <v>30</v>
      </c>
      <c r="C42" s="57"/>
      <c r="D42" s="52">
        <v>1</v>
      </c>
      <c r="E42" s="49">
        <f>D42*100/B20</f>
        <v>0.09225092250922509</v>
      </c>
    </row>
    <row r="43" spans="1:5" ht="12.75" customHeight="1">
      <c r="A43" s="47"/>
      <c r="B43" s="56"/>
      <c r="C43" s="57"/>
      <c r="D43" s="48"/>
      <c r="E43" s="49"/>
    </row>
    <row r="44" spans="1:5" ht="12.75" customHeight="1">
      <c r="A44" s="47" t="s">
        <v>19</v>
      </c>
      <c r="B44" s="56" t="s">
        <v>31</v>
      </c>
      <c r="C44" s="57"/>
      <c r="D44" s="48">
        <v>3</v>
      </c>
      <c r="E44" s="49">
        <f>D44*100/B19</f>
        <v>0.3468208092485549</v>
      </c>
    </row>
    <row r="45" spans="1:5" ht="12.75" customHeight="1">
      <c r="A45" s="47"/>
      <c r="B45" s="56" t="s">
        <v>32</v>
      </c>
      <c r="C45" s="57"/>
      <c r="D45" s="48">
        <v>1</v>
      </c>
      <c r="E45" s="49">
        <f>D45*100/B19</f>
        <v>0.11560693641618497</v>
      </c>
    </row>
    <row r="46" spans="1:5" ht="12.75" customHeight="1">
      <c r="A46" s="47"/>
      <c r="B46" s="56" t="s">
        <v>33</v>
      </c>
      <c r="C46" s="57"/>
      <c r="D46" s="48">
        <v>1</v>
      </c>
      <c r="E46" s="49">
        <f>D46*100/B19</f>
        <v>0.11560693641618497</v>
      </c>
    </row>
    <row r="47" spans="1:5" ht="12.75" customHeight="1">
      <c r="A47" s="47"/>
      <c r="B47" s="56" t="s">
        <v>34</v>
      </c>
      <c r="C47" s="57"/>
      <c r="D47" s="48">
        <v>1</v>
      </c>
      <c r="E47" s="49">
        <f>D47*100/B19</f>
        <v>0.11560693641618497</v>
      </c>
    </row>
    <row r="48" spans="1:5" ht="12.75" customHeight="1">
      <c r="A48" s="47"/>
      <c r="B48" s="56" t="s">
        <v>35</v>
      </c>
      <c r="C48" s="57"/>
      <c r="D48" s="48">
        <v>1</v>
      </c>
      <c r="E48" s="49">
        <f>D48*100/B19</f>
        <v>0.11560693641618497</v>
      </c>
    </row>
    <row r="49" spans="1:5" ht="12.75" customHeight="1">
      <c r="A49" s="47"/>
      <c r="B49" s="56" t="s">
        <v>36</v>
      </c>
      <c r="C49" s="57"/>
      <c r="D49" s="48">
        <v>1</v>
      </c>
      <c r="E49" s="49">
        <f>D49*100/B19</f>
        <v>0.11560693641618497</v>
      </c>
    </row>
    <row r="50" spans="1:5" ht="12.75" customHeight="1">
      <c r="A50" s="47"/>
      <c r="B50" s="56" t="s">
        <v>37</v>
      </c>
      <c r="C50" s="57"/>
      <c r="D50" s="48">
        <v>8</v>
      </c>
      <c r="E50" s="49">
        <f>D50*100/B19</f>
        <v>0.9248554913294798</v>
      </c>
    </row>
    <row r="51" spans="1:5" ht="12.75" customHeight="1">
      <c r="A51" s="47"/>
      <c r="B51" s="80"/>
      <c r="C51" s="81"/>
      <c r="D51" s="48"/>
      <c r="E51" s="50"/>
    </row>
    <row r="52" spans="1:5" ht="12.75" customHeight="1">
      <c r="A52" s="47" t="s">
        <v>38</v>
      </c>
      <c r="B52" s="56" t="s">
        <v>30</v>
      </c>
      <c r="C52" s="57"/>
      <c r="D52" s="48">
        <v>1</v>
      </c>
      <c r="E52" s="49">
        <f>D52*100/B23</f>
        <v>0.3861003861003861</v>
      </c>
    </row>
    <row r="53" spans="1:5" ht="12.75" customHeight="1">
      <c r="A53" s="47"/>
      <c r="B53" s="56"/>
      <c r="C53" s="57"/>
      <c r="D53" s="48"/>
      <c r="E53" s="50"/>
    </row>
    <row r="54" spans="1:5" ht="12.75" customHeight="1">
      <c r="A54" s="47" t="s">
        <v>39</v>
      </c>
      <c r="B54" s="56" t="s">
        <v>37</v>
      </c>
      <c r="C54" s="57"/>
      <c r="D54" s="48">
        <v>1</v>
      </c>
      <c r="E54" s="49">
        <f>D54*100/B25</f>
        <v>11.11111111111111</v>
      </c>
    </row>
    <row r="55" spans="1:5" ht="12.75" customHeight="1" thickBot="1">
      <c r="A55" s="40"/>
      <c r="B55" s="58"/>
      <c r="C55" s="58"/>
      <c r="D55" s="41"/>
      <c r="E55" s="36"/>
    </row>
  </sheetData>
  <sheetProtection/>
  <mergeCells count="21">
    <mergeCell ref="B46:C46"/>
    <mergeCell ref="B47:C47"/>
    <mergeCell ref="B48:C48"/>
    <mergeCell ref="B49:C49"/>
    <mergeCell ref="B55:C55"/>
    <mergeCell ref="A1:G1"/>
    <mergeCell ref="A3:G3"/>
    <mergeCell ref="A17:G17"/>
    <mergeCell ref="A37:E37"/>
    <mergeCell ref="B50:C50"/>
    <mergeCell ref="B52:C52"/>
    <mergeCell ref="B41:C41"/>
    <mergeCell ref="B54:C54"/>
    <mergeCell ref="A28:G28"/>
    <mergeCell ref="A39:E39"/>
    <mergeCell ref="B40:C40"/>
    <mergeCell ref="B43:C43"/>
    <mergeCell ref="B44:C44"/>
    <mergeCell ref="B53:C53"/>
    <mergeCell ref="B42:C42"/>
    <mergeCell ref="B45:C45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 2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2017-09-18T13:44:44Z</cp:lastPrinted>
  <dcterms:created xsi:type="dcterms:W3CDTF">1997-01-24T11:07:25Z</dcterms:created>
  <dcterms:modified xsi:type="dcterms:W3CDTF">2017-12-08T07:32:48Z</dcterms:modified>
  <cp:category/>
  <cp:version/>
  <cp:contentType/>
  <cp:contentStatus/>
</cp:coreProperties>
</file>