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5868" windowHeight="3156" activeTab="0"/>
  </bookViews>
  <sheets>
    <sheet name="leden - únor 2018" sheetId="1" r:id="rId1"/>
  </sheets>
  <definedNames>
    <definedName name="_xlnm.Print_Area" localSheetId="0">'leden - únor 2018'!$A$1:$G$48</definedName>
  </definedNames>
  <calcPr fullCalcOnLoad="1"/>
</workbook>
</file>

<file path=xl/sharedStrings.xml><?xml version="1.0" encoding="utf-8"?>
<sst xmlns="http://schemas.openxmlformats.org/spreadsheetml/2006/main" count="57" uniqueCount="31">
  <si>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</si>
  <si>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</si>
  <si>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</si>
  <si>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</si>
  <si>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</si>
  <si>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</si>
  <si>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</si>
  <si>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</si>
  <si>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</si>
  <si>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</si>
  <si>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</si>
  <si>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</si>
  <si>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</si>
  <si>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</si>
  <si>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</si>
  <si>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</si>
  <si>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</si>
  <si>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</si>
  <si>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</si>
  <si>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</si>
  <si>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</si>
  <si>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</si>
  <si>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</si>
  <si>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</si>
  <si>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</si>
  <si>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</si>
  <si>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 xml:space="preserve"> počet nevyhovujících vzorků</t>
  </si>
  <si>
    <t>Monitoring a sledování jakosti motorových paliv leden - únor 2018</t>
  </si>
  <si>
    <t>Odebrané vzorky motorových paliv dle druhů leden - únor 2018</t>
  </si>
  <si>
    <t>Odebrané vzorky motorových paliv dle druhů leden - únor 2018 (dělení dle vyhlášky č. 133/2010 Sb.)</t>
  </si>
  <si>
    <t>Odebrané vzorky automobilové benziny dle druhů leden - únor 2018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</si>
</sst>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1" fontId="0" fillId="0" borderId="12" xfId="34" applyNumberFormat="1" applyFont="1" applyBorder="1" applyAlignment="1">
      <alignment horizontal="center" wrapText="1"/>
    </xf>
    <xf numFmtId="166" fontId="0" fillId="0" borderId="29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0" zoomScaleNormal="120" zoomScaleSheetLayoutView="100" workbookViewId="0" topLeftCell="A1">
      <selection activeCell="L19" sqref="L19"/>
    </sheetView>
  </sheetViews>
  <sheetFormatPr defaultColWidth="9.125" defaultRowHeight="12.75"/>
  <cols>
    <col min="1" max="1" width="19.875" style="22" customWidth="1"/>
    <col min="2" max="2" width="18.875" style="22" customWidth="1"/>
    <col min="3" max="3" width="13.50390625" style="23" customWidth="1"/>
    <col min="4" max="4" width="14.625" style="46" customWidth="1"/>
    <col min="5" max="5" width="14.875" style="23" customWidth="1"/>
    <col min="6" max="6" width="13.50390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27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28</v>
      </c>
      <c r="B3" s="15"/>
      <c r="C3" s="8"/>
      <c r="D3" s="26"/>
      <c r="E3" s="8"/>
      <c r="F3" s="20"/>
      <c r="G3" s="35"/>
      <c r="H3" s="29"/>
    </row>
    <row r="4" spans="1:9" ht="39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4">
        <v>156</v>
      </c>
      <c r="C5" s="27">
        <f>B5*100/B15</f>
        <v>36.111111111111114</v>
      </c>
      <c r="D5" s="64">
        <v>0</v>
      </c>
      <c r="E5" s="53">
        <f>D5*100/B5</f>
        <v>0</v>
      </c>
      <c r="F5" s="17">
        <f>B5-D5</f>
        <v>156</v>
      </c>
      <c r="G5" s="19">
        <f aca="true" t="shared" si="0" ref="G5:G14">F5*100/B5</f>
        <v>100</v>
      </c>
      <c r="H5" s="22"/>
    </row>
    <row r="6" spans="1:8" ht="12.75">
      <c r="A6" s="24" t="s">
        <v>5</v>
      </c>
      <c r="B6" s="64">
        <v>0</v>
      </c>
      <c r="C6" s="27">
        <f>B6*100/B15</f>
        <v>0</v>
      </c>
      <c r="D6" s="64">
        <v>0</v>
      </c>
      <c r="E6" s="53">
        <v>0</v>
      </c>
      <c r="F6" s="17">
        <f aca="true" t="shared" si="1" ref="F6:F15">B6-D6</f>
        <v>0</v>
      </c>
      <c r="G6" s="19">
        <v>0</v>
      </c>
      <c r="H6" s="22"/>
    </row>
    <row r="7" spans="1:8" ht="12.75">
      <c r="A7" s="24" t="s">
        <v>6</v>
      </c>
      <c r="B7" s="64">
        <v>0</v>
      </c>
      <c r="C7" s="27">
        <f>B7*100/B15</f>
        <v>0</v>
      </c>
      <c r="D7" s="64">
        <v>0</v>
      </c>
      <c r="E7" s="53">
        <v>0</v>
      </c>
      <c r="F7" s="17">
        <f t="shared" si="1"/>
        <v>0</v>
      </c>
      <c r="G7" s="19">
        <v>0</v>
      </c>
      <c r="H7" s="22"/>
    </row>
    <row r="8" spans="1:8" ht="12.75">
      <c r="A8" s="24" t="s">
        <v>7</v>
      </c>
      <c r="B8" s="64">
        <v>8</v>
      </c>
      <c r="C8" s="27">
        <f>B8*100/B15</f>
        <v>1.8518518518518519</v>
      </c>
      <c r="D8" s="64">
        <v>0</v>
      </c>
      <c r="E8" s="53">
        <f aca="true" t="shared" si="2" ref="E8:E15">D8*100/B8</f>
        <v>0</v>
      </c>
      <c r="F8" s="17">
        <f>B8-D8</f>
        <v>8</v>
      </c>
      <c r="G8" s="19">
        <f t="shared" si="0"/>
        <v>100</v>
      </c>
      <c r="H8" s="22"/>
    </row>
    <row r="9" spans="1:8" ht="12.75">
      <c r="A9" s="24" t="s">
        <v>8</v>
      </c>
      <c r="B9" s="64">
        <v>212</v>
      </c>
      <c r="C9" s="27">
        <f>B9*100/B15</f>
        <v>49.074074074074076</v>
      </c>
      <c r="D9" s="64">
        <v>3</v>
      </c>
      <c r="E9" s="53">
        <f t="shared" si="2"/>
        <v>1.4150943396226414</v>
      </c>
      <c r="F9" s="17">
        <f t="shared" si="1"/>
        <v>209</v>
      </c>
      <c r="G9" s="19">
        <f t="shared" si="0"/>
        <v>98.58490566037736</v>
      </c>
      <c r="H9" s="22"/>
    </row>
    <row r="10" spans="1:8" ht="12.75">
      <c r="A10" s="24" t="s">
        <v>22</v>
      </c>
      <c r="B10" s="64">
        <v>0</v>
      </c>
      <c r="C10" s="27">
        <f>B10*100/B15</f>
        <v>0</v>
      </c>
      <c r="D10" s="64">
        <v>0</v>
      </c>
      <c r="E10" s="53">
        <v>0</v>
      </c>
      <c r="F10" s="17">
        <f t="shared" si="1"/>
        <v>0</v>
      </c>
      <c r="G10" s="19">
        <v>0</v>
      </c>
      <c r="H10" s="22"/>
    </row>
    <row r="11" spans="1:8" ht="12.75">
      <c r="A11" s="39" t="s">
        <v>19</v>
      </c>
      <c r="B11" s="65">
        <v>0</v>
      </c>
      <c r="C11" s="41">
        <f>B11*100/B15</f>
        <v>0</v>
      </c>
      <c r="D11" s="64">
        <v>0</v>
      </c>
      <c r="E11" s="53">
        <v>0</v>
      </c>
      <c r="F11" s="17">
        <f t="shared" si="1"/>
        <v>0</v>
      </c>
      <c r="G11" s="19">
        <v>0</v>
      </c>
      <c r="H11" s="22"/>
    </row>
    <row r="12" spans="1:8" ht="12.75">
      <c r="A12" s="39" t="s">
        <v>18</v>
      </c>
      <c r="B12" s="65">
        <v>47</v>
      </c>
      <c r="C12" s="41">
        <f>B12*100/B15</f>
        <v>10.87962962962963</v>
      </c>
      <c r="D12" s="64">
        <v>0</v>
      </c>
      <c r="E12" s="53">
        <f t="shared" si="2"/>
        <v>0</v>
      </c>
      <c r="F12" s="17">
        <f t="shared" si="1"/>
        <v>47</v>
      </c>
      <c r="G12" s="19">
        <f t="shared" si="0"/>
        <v>100</v>
      </c>
      <c r="H12" s="22"/>
    </row>
    <row r="13" spans="1:8" ht="12.75">
      <c r="A13" s="39" t="s">
        <v>20</v>
      </c>
      <c r="B13" s="65">
        <v>7</v>
      </c>
      <c r="C13" s="41">
        <f>B13*100/B15</f>
        <v>1.6203703703703705</v>
      </c>
      <c r="D13" s="64">
        <v>0</v>
      </c>
      <c r="E13" s="53">
        <f t="shared" si="2"/>
        <v>0</v>
      </c>
      <c r="F13" s="40">
        <f t="shared" si="1"/>
        <v>7</v>
      </c>
      <c r="G13" s="19">
        <f t="shared" si="0"/>
        <v>100</v>
      </c>
      <c r="H13" s="22"/>
    </row>
    <row r="14" spans="1:8" ht="12.75">
      <c r="A14" s="39" t="s">
        <v>21</v>
      </c>
      <c r="B14" s="65">
        <v>2</v>
      </c>
      <c r="C14" s="41">
        <f>B14*100/B15</f>
        <v>0.46296296296296297</v>
      </c>
      <c r="D14" s="64">
        <v>0</v>
      </c>
      <c r="E14" s="53">
        <f t="shared" si="2"/>
        <v>0</v>
      </c>
      <c r="F14" s="40">
        <f>B14-D14</f>
        <v>2</v>
      </c>
      <c r="G14" s="19">
        <f t="shared" si="0"/>
        <v>100</v>
      </c>
      <c r="H14" s="22"/>
    </row>
    <row r="15" spans="1:8" ht="13.5" thickBot="1">
      <c r="A15" s="10" t="s">
        <v>9</v>
      </c>
      <c r="B15" s="11">
        <f>SUM(B5:B14)</f>
        <v>432</v>
      </c>
      <c r="C15" s="28">
        <f>SUM(C5:C14)</f>
        <v>100</v>
      </c>
      <c r="D15" s="11">
        <f>SUM(D5:D14)</f>
        <v>3</v>
      </c>
      <c r="E15" s="57">
        <f t="shared" si="2"/>
        <v>0.6944444444444444</v>
      </c>
      <c r="F15" s="11">
        <f t="shared" si="1"/>
        <v>429</v>
      </c>
      <c r="G15" s="55">
        <f>F15*100/B15</f>
        <v>99.30555555555556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29</v>
      </c>
      <c r="B17" s="37"/>
      <c r="C17" s="12"/>
      <c r="D17" s="26"/>
      <c r="E17" s="12"/>
      <c r="F17" s="25"/>
      <c r="G17" s="36"/>
    </row>
    <row r="18" spans="1:8" ht="39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25</v>
      </c>
      <c r="B19" s="17">
        <f>SUM(B5+B6+B7+B8)</f>
        <v>164</v>
      </c>
      <c r="C19" s="53">
        <f>B19*100/B26</f>
        <v>37.96296296296296</v>
      </c>
      <c r="D19" s="69">
        <f>D34</f>
        <v>0</v>
      </c>
      <c r="E19" s="18">
        <f aca="true" t="shared" si="3" ref="E19:E26">D19*100/B19</f>
        <v>0</v>
      </c>
      <c r="F19" s="17">
        <f aca="true" t="shared" si="4" ref="F19:F26">B19-D19</f>
        <v>164</v>
      </c>
      <c r="G19" s="19">
        <f aca="true" t="shared" si="5" ref="G19:G26">F19*100/B19</f>
        <v>100</v>
      </c>
      <c r="H19" s="22"/>
    </row>
    <row r="20" spans="1:8" ht="12.75">
      <c r="A20" s="24" t="s">
        <v>11</v>
      </c>
      <c r="B20" s="68">
        <f aca="true" t="shared" si="6" ref="B20:B25">B9</f>
        <v>212</v>
      </c>
      <c r="C20" s="61">
        <f>B20*100/B26</f>
        <v>49.074074074074076</v>
      </c>
      <c r="D20" s="69">
        <f aca="true" t="shared" si="7" ref="D20:D25">D9</f>
        <v>3</v>
      </c>
      <c r="E20" s="18">
        <f t="shared" si="3"/>
        <v>1.4150943396226414</v>
      </c>
      <c r="F20" s="17">
        <f t="shared" si="4"/>
        <v>209</v>
      </c>
      <c r="G20" s="19">
        <f t="shared" si="5"/>
        <v>98.58490566037736</v>
      </c>
      <c r="H20" s="22"/>
    </row>
    <row r="21" spans="1:8" ht="12.75">
      <c r="A21" s="24" t="s">
        <v>12</v>
      </c>
      <c r="B21" s="17">
        <f t="shared" si="6"/>
        <v>0</v>
      </c>
      <c r="C21" s="61">
        <f>B21*100/B26</f>
        <v>0</v>
      </c>
      <c r="D21" s="69">
        <f>D10</f>
        <v>0</v>
      </c>
      <c r="E21" s="18">
        <v>0</v>
      </c>
      <c r="F21" s="17">
        <f t="shared" si="4"/>
        <v>0</v>
      </c>
      <c r="G21" s="19">
        <v>0</v>
      </c>
      <c r="H21" s="22"/>
    </row>
    <row r="22" spans="1:8" ht="12.75">
      <c r="A22" s="39" t="s">
        <v>19</v>
      </c>
      <c r="B22" s="17">
        <f t="shared" si="6"/>
        <v>0</v>
      </c>
      <c r="C22" s="61">
        <f>B22*100/B26</f>
        <v>0</v>
      </c>
      <c r="D22" s="69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18</v>
      </c>
      <c r="B23" s="17">
        <f t="shared" si="6"/>
        <v>47</v>
      </c>
      <c r="C23" s="53">
        <f>B23*100/B26</f>
        <v>10.87962962962963</v>
      </c>
      <c r="D23" s="69">
        <f t="shared" si="7"/>
        <v>0</v>
      </c>
      <c r="E23" s="43">
        <f t="shared" si="3"/>
        <v>0</v>
      </c>
      <c r="F23" s="44">
        <f t="shared" si="4"/>
        <v>47</v>
      </c>
      <c r="G23" s="42">
        <f t="shared" si="5"/>
        <v>100</v>
      </c>
      <c r="H23" s="22"/>
    </row>
    <row r="24" spans="1:8" ht="12.75">
      <c r="A24" s="39" t="s">
        <v>20</v>
      </c>
      <c r="B24" s="40">
        <f t="shared" si="6"/>
        <v>7</v>
      </c>
      <c r="C24" s="53">
        <f>B24*100/B26</f>
        <v>1.6203703703703705</v>
      </c>
      <c r="D24" s="69">
        <f t="shared" si="7"/>
        <v>0</v>
      </c>
      <c r="E24" s="18">
        <f t="shared" si="3"/>
        <v>0</v>
      </c>
      <c r="F24" s="44">
        <f t="shared" si="4"/>
        <v>7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2</v>
      </c>
      <c r="C25" s="53">
        <f>B25*100/B26</f>
        <v>0.46296296296296297</v>
      </c>
      <c r="D25" s="69">
        <f t="shared" si="7"/>
        <v>0</v>
      </c>
      <c r="E25" s="18">
        <f t="shared" si="3"/>
        <v>0</v>
      </c>
      <c r="F25" s="44">
        <f t="shared" si="4"/>
        <v>2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432</v>
      </c>
      <c r="C26" s="54">
        <f>SUM(C19:C25)</f>
        <v>100</v>
      </c>
      <c r="D26" s="70">
        <f>D15</f>
        <v>3</v>
      </c>
      <c r="E26" s="56">
        <f t="shared" si="3"/>
        <v>0.6944444444444444</v>
      </c>
      <c r="F26" s="11">
        <f t="shared" si="4"/>
        <v>429</v>
      </c>
      <c r="G26" s="55">
        <f t="shared" si="5"/>
        <v>99.30555555555556</v>
      </c>
    </row>
    <row r="27" ht="13.5" thickBot="1"/>
    <row r="28" spans="1:8" ht="13.5" thickBot="1">
      <c r="A28" s="77" t="s">
        <v>30</v>
      </c>
      <c r="B28" s="78"/>
      <c r="C28" s="78"/>
      <c r="D28" s="78"/>
      <c r="E28" s="78"/>
      <c r="F28" s="78"/>
      <c r="G28" s="79"/>
      <c r="H28" s="52"/>
    </row>
    <row r="29" spans="1:8" ht="39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156</v>
      </c>
      <c r="C30" s="27">
        <f>B30*100/B34</f>
        <v>95.1219512195122</v>
      </c>
      <c r="D30" s="17">
        <f>D5</f>
        <v>0</v>
      </c>
      <c r="E30" s="53">
        <f>D30*100/B30</f>
        <v>0</v>
      </c>
      <c r="F30" s="17">
        <f>B30-D30</f>
        <v>156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3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8</v>
      </c>
      <c r="C33" s="27">
        <f>B33*100/B34</f>
        <v>4.878048780487805</v>
      </c>
      <c r="D33" s="17">
        <f>D8</f>
        <v>0</v>
      </c>
      <c r="E33" s="53">
        <f>D33*100/B33</f>
        <v>0</v>
      </c>
      <c r="F33" s="17">
        <f>B33-D33</f>
        <v>8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164</v>
      </c>
      <c r="C34" s="38">
        <f>SUM(C30:C33)</f>
        <v>100</v>
      </c>
      <c r="D34" s="11">
        <f>SUM(D30:D33)</f>
        <v>0</v>
      </c>
      <c r="E34" s="54">
        <f>D34*100/B34</f>
        <v>0</v>
      </c>
      <c r="F34" s="11">
        <f>B34-D34</f>
        <v>164</v>
      </c>
      <c r="G34" s="58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0" t="s">
        <v>13</v>
      </c>
      <c r="B39" s="81"/>
      <c r="C39" s="81"/>
      <c r="D39" s="81"/>
      <c r="E39" s="82"/>
    </row>
    <row r="40" spans="1:5" ht="66" thickBot="1">
      <c r="A40" s="59" t="s">
        <v>14</v>
      </c>
      <c r="B40" s="83" t="s">
        <v>15</v>
      </c>
      <c r="C40" s="84"/>
      <c r="D40" s="62" t="s">
        <v>26</v>
      </c>
      <c r="E40" s="63" t="s">
        <v>16</v>
      </c>
    </row>
    <row r="41" spans="1:5" ht="12.75" customHeight="1">
      <c r="A41" s="71" t="s">
        <v>23</v>
      </c>
      <c r="B41" s="75" t="s">
        <v>24</v>
      </c>
      <c r="C41" s="76"/>
      <c r="D41" s="72">
        <v>3</v>
      </c>
      <c r="E41" s="73">
        <f>D41*100/B20</f>
        <v>1.4150943396226414</v>
      </c>
    </row>
    <row r="42" spans="1:5" ht="12.75" customHeight="1" thickBot="1">
      <c r="A42" s="66"/>
      <c r="B42" s="74"/>
      <c r="C42" s="74"/>
      <c r="D42" s="67"/>
      <c r="E42" s="60"/>
    </row>
  </sheetData>
  <sheetProtection/>
  <mergeCells count="5">
    <mergeCell ref="B42:C42"/>
    <mergeCell ref="B41:C41"/>
    <mergeCell ref="A28:G28"/>
    <mergeCell ref="A39:E39"/>
    <mergeCell ref="B40:C4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Divišová Ivana, Mgr.</cp:lastModifiedBy>
  <cp:lastPrinted>2017-09-18T13:44:44Z</cp:lastPrinted>
  <dcterms:created xsi:type="dcterms:W3CDTF">1997-01-24T11:07:25Z</dcterms:created>
  <dcterms:modified xsi:type="dcterms:W3CDTF">2018-04-19T09:01:25Z</dcterms:modified>
  <cp:category/>
  <cp:version/>
  <cp:contentType/>
  <cp:contentStatus/>
</cp:coreProperties>
</file>