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červen 12" sheetId="1" r:id="rId1"/>
  </sheets>
  <definedNames>
    <definedName name="_xlnm.Print_Area" localSheetId="0">'červen 12'!$A$1:$G$54</definedName>
  </definedNames>
  <calcPr fullCalcOnLoad="1"/>
</workbook>
</file>

<file path=xl/sharedStrings.xml><?xml version="1.0" encoding="utf-8"?>
<sst xmlns="http://schemas.openxmlformats.org/spreadsheetml/2006/main" count="59" uniqueCount="33">
  <si>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</si>
  <si>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</si>
  <si>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</si>
  <si>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</si>
  <si>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</si>
  <si>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</si>
  <si>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</si>
  <si>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</si>
  <si>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</si>
  <si>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</si>
  <si>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</si>
  <si>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</si>
  <si>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</si>
  <si>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</si>
  <si>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</si>
  <si>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</si>
  <si>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</si>
  <si>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</si>
  <si>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</si>
  <si>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</si>
  <si>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</si>
  <si>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</si>
  <si>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</si>
  <si>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</si>
  <si>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</si>
  <si>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 xml:space="preserve"> počet nevyhovujících jakostních ukazatelů </t>
  </si>
  <si>
    <t>automobilové benziny</t>
  </si>
  <si>
    <t>Monitoring a sledování jakosti pohonných hmot srpen 2018</t>
  </si>
  <si>
    <t>Odebrané pohonné hmoty dle druhů srpen 2018</t>
  </si>
  <si>
    <t>Odebrané pohonné hmoty dle druhů srpen 2018 (dělení dle vyhlášky č. 133/2010 Sb.)</t>
  </si>
  <si>
    <t>Odebrané benziny dle druhů srpen 2018</t>
  </si>
  <si>
    <t>automobilový benzin</t>
  </si>
  <si>
    <t>tlak par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</si>
</sst>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164" fontId="1" fillId="0" borderId="22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 wrapText="1"/>
    </xf>
    <xf numFmtId="166" fontId="1" fillId="0" borderId="23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0" fontId="1" fillId="0" borderId="21" xfId="0" applyFont="1" applyFill="1" applyBorder="1" applyAlignment="1">
      <alignment/>
    </xf>
    <xf numFmtId="1" fontId="0" fillId="0" borderId="24" xfId="34" applyNumberFormat="1" applyFont="1" applyBorder="1" applyAlignment="1">
      <alignment horizontal="center" wrapText="1"/>
    </xf>
    <xf numFmtId="166" fontId="0" fillId="0" borderId="23" xfId="0" applyNumberFormat="1" applyFont="1" applyBorder="1" applyAlignment="1">
      <alignment horizontal="center" wrapText="1"/>
    </xf>
    <xf numFmtId="0" fontId="1" fillId="0" borderId="25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6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6" fontId="1" fillId="0" borderId="26" xfId="0" applyNumberFormat="1" applyFont="1" applyBorder="1" applyAlignment="1">
      <alignment horizontal="center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0" fillId="0" borderId="22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20" zoomScaleNormal="120" zoomScaleSheetLayoutView="100" workbookViewId="0" topLeftCell="A1">
      <selection activeCell="P6" sqref="P6"/>
    </sheetView>
  </sheetViews>
  <sheetFormatPr defaultColWidth="9.00390625" defaultRowHeight="12.75"/>
  <cols>
    <col min="1" max="1" width="20.00390625" style="22" customWidth="1"/>
    <col min="2" max="2" width="18.875" style="22" customWidth="1"/>
    <col min="3" max="3" width="13.625" style="23" customWidth="1"/>
    <col min="4" max="4" width="14.75390625" style="45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27</v>
      </c>
      <c r="B1" s="6"/>
      <c r="C1" s="6"/>
      <c r="D1" s="44"/>
      <c r="E1" s="6"/>
      <c r="F1" s="21"/>
      <c r="G1" s="21"/>
      <c r="H1" s="29"/>
    </row>
    <row r="2" spans="1:8" ht="13.5" thickBot="1">
      <c r="A2" s="6"/>
      <c r="B2" s="6"/>
      <c r="C2" s="6"/>
      <c r="D2" s="44"/>
      <c r="E2" s="6"/>
      <c r="F2" s="21"/>
      <c r="G2" s="21"/>
      <c r="H2" s="29"/>
    </row>
    <row r="3" spans="1:8" ht="12.75">
      <c r="A3" s="7" t="s">
        <v>28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73">
        <v>79</v>
      </c>
      <c r="C5" s="27">
        <f>B5*100/B15</f>
        <v>35.74660633484163</v>
      </c>
      <c r="D5" s="73">
        <v>3</v>
      </c>
      <c r="E5" s="52">
        <f aca="true" t="shared" si="0" ref="E5:E15">D5*100/B5</f>
        <v>3.7974683544303796</v>
      </c>
      <c r="F5" s="17">
        <f>B5-D5</f>
        <v>76</v>
      </c>
      <c r="G5" s="19">
        <f>100-ROUND(E5,1)</f>
        <v>96.2</v>
      </c>
      <c r="H5" s="22"/>
    </row>
    <row r="6" spans="1:8" ht="12.75">
      <c r="A6" s="24" t="s">
        <v>5</v>
      </c>
      <c r="B6" s="73">
        <v>0</v>
      </c>
      <c r="C6" s="27">
        <f>B6*100/B15</f>
        <v>0</v>
      </c>
      <c r="D6" s="73">
        <v>0</v>
      </c>
      <c r="E6" s="52">
        <v>0</v>
      </c>
      <c r="F6" s="17">
        <f aca="true" t="shared" si="1" ref="F6:F15">B6-D6</f>
        <v>0</v>
      </c>
      <c r="G6" s="19">
        <v>0</v>
      </c>
      <c r="H6" s="22"/>
    </row>
    <row r="7" spans="1:8" ht="12.75">
      <c r="A7" s="24" t="s">
        <v>6</v>
      </c>
      <c r="B7" s="73">
        <v>1</v>
      </c>
      <c r="C7" s="27">
        <f>B7*100/B15</f>
        <v>0.45248868778280543</v>
      </c>
      <c r="D7" s="73">
        <v>0</v>
      </c>
      <c r="E7" s="52">
        <f t="shared" si="0"/>
        <v>0</v>
      </c>
      <c r="F7" s="17">
        <f t="shared" si="1"/>
        <v>1</v>
      </c>
      <c r="G7" s="19">
        <f aca="true" t="shared" si="2" ref="G7:G15">100-ROUND(E7,1)</f>
        <v>100</v>
      </c>
      <c r="H7" s="22"/>
    </row>
    <row r="8" spans="1:8" ht="12.75">
      <c r="A8" s="24" t="s">
        <v>7</v>
      </c>
      <c r="B8" s="73">
        <v>5</v>
      </c>
      <c r="C8" s="27">
        <f>B8*100/B15</f>
        <v>2.262443438914027</v>
      </c>
      <c r="D8" s="73">
        <v>0</v>
      </c>
      <c r="E8" s="52">
        <f t="shared" si="0"/>
        <v>0</v>
      </c>
      <c r="F8" s="17">
        <f>B8-D8</f>
        <v>5</v>
      </c>
      <c r="G8" s="19">
        <f t="shared" si="2"/>
        <v>100</v>
      </c>
      <c r="H8" s="22"/>
    </row>
    <row r="9" spans="1:8" ht="12.75">
      <c r="A9" s="24" t="s">
        <v>8</v>
      </c>
      <c r="B9" s="73">
        <v>108</v>
      </c>
      <c r="C9" s="27">
        <f>B9*100/B15</f>
        <v>48.86877828054298</v>
      </c>
      <c r="D9" s="73">
        <v>1</v>
      </c>
      <c r="E9" s="52">
        <f t="shared" si="0"/>
        <v>0.9259259259259259</v>
      </c>
      <c r="F9" s="17">
        <f t="shared" si="1"/>
        <v>107</v>
      </c>
      <c r="G9" s="19">
        <f t="shared" si="2"/>
        <v>99.1</v>
      </c>
      <c r="H9" s="22"/>
    </row>
    <row r="10" spans="1:8" ht="12.75">
      <c r="A10" s="24" t="s">
        <v>22</v>
      </c>
      <c r="B10" s="73">
        <v>0</v>
      </c>
      <c r="C10" s="27">
        <f>B10*100/B15</f>
        <v>0</v>
      </c>
      <c r="D10" s="73">
        <v>0</v>
      </c>
      <c r="E10" s="52">
        <v>0</v>
      </c>
      <c r="F10" s="17">
        <f t="shared" si="1"/>
        <v>0</v>
      </c>
      <c r="G10" s="19">
        <v>0</v>
      </c>
      <c r="H10" s="22"/>
    </row>
    <row r="11" spans="1:8" ht="12.75">
      <c r="A11" s="39" t="s">
        <v>19</v>
      </c>
      <c r="B11" s="74">
        <v>0</v>
      </c>
      <c r="C11" s="41">
        <f>B11*100/B15</f>
        <v>0</v>
      </c>
      <c r="D11" s="73">
        <v>0</v>
      </c>
      <c r="E11" s="52">
        <v>0</v>
      </c>
      <c r="F11" s="17">
        <f t="shared" si="1"/>
        <v>0</v>
      </c>
      <c r="G11" s="19">
        <v>0</v>
      </c>
      <c r="H11" s="22"/>
    </row>
    <row r="12" spans="1:8" ht="12.75">
      <c r="A12" s="39" t="s">
        <v>18</v>
      </c>
      <c r="B12" s="74">
        <v>24</v>
      </c>
      <c r="C12" s="41">
        <f>B12*100/B15</f>
        <v>10.85972850678733</v>
      </c>
      <c r="D12" s="73">
        <v>0</v>
      </c>
      <c r="E12" s="52">
        <f t="shared" si="0"/>
        <v>0</v>
      </c>
      <c r="F12" s="17">
        <f t="shared" si="1"/>
        <v>24</v>
      </c>
      <c r="G12" s="19">
        <f t="shared" si="2"/>
        <v>100</v>
      </c>
      <c r="H12" s="22"/>
    </row>
    <row r="13" spans="1:8" ht="12.75">
      <c r="A13" s="39" t="s">
        <v>20</v>
      </c>
      <c r="B13" s="74">
        <v>4</v>
      </c>
      <c r="C13" s="41">
        <f>B13*100/B15</f>
        <v>1.8099547511312217</v>
      </c>
      <c r="D13" s="73">
        <v>0</v>
      </c>
      <c r="E13" s="52">
        <f t="shared" si="0"/>
        <v>0</v>
      </c>
      <c r="F13" s="40">
        <f t="shared" si="1"/>
        <v>4</v>
      </c>
      <c r="G13" s="19">
        <f t="shared" si="2"/>
        <v>100</v>
      </c>
      <c r="H13" s="22"/>
    </row>
    <row r="14" spans="1:8" ht="12.75">
      <c r="A14" s="39" t="s">
        <v>21</v>
      </c>
      <c r="B14" s="74">
        <v>0</v>
      </c>
      <c r="C14" s="41">
        <f>B14*100/B15</f>
        <v>0</v>
      </c>
      <c r="D14" s="73">
        <v>0</v>
      </c>
      <c r="E14" s="52">
        <v>0</v>
      </c>
      <c r="F14" s="40">
        <f>B14-D14</f>
        <v>0</v>
      </c>
      <c r="G14" s="19">
        <v>0</v>
      </c>
      <c r="H14" s="22"/>
    </row>
    <row r="15" spans="1:8" ht="13.5" thickBot="1">
      <c r="A15" s="10" t="s">
        <v>9</v>
      </c>
      <c r="B15" s="11">
        <f>SUM(B5:B14)</f>
        <v>221</v>
      </c>
      <c r="C15" s="28">
        <f>SUM(C5:C14)</f>
        <v>99.99999999999999</v>
      </c>
      <c r="D15" s="11">
        <f>SUM(D5:D14)</f>
        <v>4</v>
      </c>
      <c r="E15" s="55">
        <f t="shared" si="0"/>
        <v>1.8099547511312217</v>
      </c>
      <c r="F15" s="11">
        <f t="shared" si="1"/>
        <v>217</v>
      </c>
      <c r="G15" s="75">
        <f t="shared" si="2"/>
        <v>98.2</v>
      </c>
      <c r="H15" s="22"/>
    </row>
    <row r="16" spans="1:8" ht="13.5" thickBot="1">
      <c r="A16" s="3"/>
      <c r="B16" s="3"/>
      <c r="C16" s="4"/>
      <c r="D16" s="44"/>
      <c r="E16" s="4"/>
      <c r="F16" s="5"/>
      <c r="G16" s="4"/>
      <c r="H16" s="31"/>
    </row>
    <row r="17" spans="1:7" ht="12.75">
      <c r="A17" s="14" t="s">
        <v>29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26</v>
      </c>
      <c r="B19" s="17">
        <f>B5+B6+B7+B8</f>
        <v>85</v>
      </c>
      <c r="C19" s="52">
        <f>B19*100/B26</f>
        <v>38.46153846153846</v>
      </c>
      <c r="D19" s="17">
        <f>D5+D6+D7+D8</f>
        <v>3</v>
      </c>
      <c r="E19" s="18">
        <f aca="true" t="shared" si="3" ref="E19:E26">D19*100/B19</f>
        <v>3.5294117647058822</v>
      </c>
      <c r="F19" s="17">
        <f aca="true" t="shared" si="4" ref="F19:F26">B19-D19</f>
        <v>82</v>
      </c>
      <c r="G19" s="19">
        <f aca="true" t="shared" si="5" ref="G19:G26">100-ROUND(E19,1)</f>
        <v>96.5</v>
      </c>
      <c r="H19" s="22"/>
    </row>
    <row r="20" spans="1:8" ht="12.75">
      <c r="A20" s="24" t="s">
        <v>11</v>
      </c>
      <c r="B20" s="17">
        <f aca="true" t="shared" si="6" ref="B20:B25">B9</f>
        <v>108</v>
      </c>
      <c r="C20" s="62">
        <f>B20*100/B26</f>
        <v>48.86877828054298</v>
      </c>
      <c r="D20" s="17">
        <f aca="true" t="shared" si="7" ref="D20:D25">D9</f>
        <v>1</v>
      </c>
      <c r="E20" s="18">
        <f t="shared" si="3"/>
        <v>0.9259259259259259</v>
      </c>
      <c r="F20" s="17">
        <f t="shared" si="4"/>
        <v>107</v>
      </c>
      <c r="G20" s="19">
        <f t="shared" si="5"/>
        <v>99.1</v>
      </c>
      <c r="H20" s="22"/>
    </row>
    <row r="21" spans="1:8" ht="12.75">
      <c r="A21" s="24" t="s">
        <v>12</v>
      </c>
      <c r="B21" s="17">
        <f t="shared" si="6"/>
        <v>0</v>
      </c>
      <c r="C21" s="62">
        <f>B21*100/B26</f>
        <v>0</v>
      </c>
      <c r="D21" s="17">
        <f t="shared" si="7"/>
        <v>0</v>
      </c>
      <c r="E21" s="18">
        <v>0</v>
      </c>
      <c r="F21" s="17">
        <f t="shared" si="4"/>
        <v>0</v>
      </c>
      <c r="G21" s="19">
        <v>0</v>
      </c>
      <c r="H21" s="22"/>
    </row>
    <row r="22" spans="1:8" ht="12.75">
      <c r="A22" s="39" t="s">
        <v>19</v>
      </c>
      <c r="B22" s="17">
        <f t="shared" si="6"/>
        <v>0</v>
      </c>
      <c r="C22" s="62">
        <f>B22*100/B26</f>
        <v>0</v>
      </c>
      <c r="D22" s="17">
        <f t="shared" si="7"/>
        <v>0</v>
      </c>
      <c r="E22" s="18">
        <v>0</v>
      </c>
      <c r="F22" s="17">
        <f t="shared" si="4"/>
        <v>0</v>
      </c>
      <c r="G22" s="19">
        <v>0</v>
      </c>
      <c r="H22" s="22"/>
    </row>
    <row r="23" spans="1:8" ht="12.75">
      <c r="A23" s="39" t="s">
        <v>18</v>
      </c>
      <c r="B23" s="40">
        <f>B12</f>
        <v>24</v>
      </c>
      <c r="C23" s="52">
        <f>B23*100/B26</f>
        <v>10.85972850678733</v>
      </c>
      <c r="D23" s="17">
        <f t="shared" si="7"/>
        <v>0</v>
      </c>
      <c r="E23" s="42">
        <f t="shared" si="3"/>
        <v>0</v>
      </c>
      <c r="F23" s="43">
        <f t="shared" si="4"/>
        <v>24</v>
      </c>
      <c r="G23" s="19">
        <f t="shared" si="5"/>
        <v>100</v>
      </c>
      <c r="H23" s="22"/>
    </row>
    <row r="24" spans="1:8" ht="12.75">
      <c r="A24" s="39" t="s">
        <v>20</v>
      </c>
      <c r="B24" s="40">
        <f t="shared" si="6"/>
        <v>4</v>
      </c>
      <c r="C24" s="52">
        <f>B24*100/B26</f>
        <v>1.8099547511312217</v>
      </c>
      <c r="D24" s="17">
        <f t="shared" si="7"/>
        <v>0</v>
      </c>
      <c r="E24" s="18">
        <f t="shared" si="3"/>
        <v>0</v>
      </c>
      <c r="F24" s="43">
        <f t="shared" si="4"/>
        <v>4</v>
      </c>
      <c r="G24" s="19">
        <f t="shared" si="5"/>
        <v>100</v>
      </c>
      <c r="H24" s="22"/>
    </row>
    <row r="25" spans="1:8" ht="12.75">
      <c r="A25" s="39" t="s">
        <v>21</v>
      </c>
      <c r="B25" s="40">
        <f t="shared" si="6"/>
        <v>0</v>
      </c>
      <c r="C25" s="52">
        <f>B25*100/B26</f>
        <v>0</v>
      </c>
      <c r="D25" s="17">
        <f t="shared" si="7"/>
        <v>0</v>
      </c>
      <c r="E25" s="18">
        <v>0</v>
      </c>
      <c r="F25" s="43">
        <f t="shared" si="4"/>
        <v>0</v>
      </c>
      <c r="G25" s="19">
        <v>0</v>
      </c>
      <c r="H25" s="22"/>
    </row>
    <row r="26" spans="1:7" s="3" customFormat="1" ht="13.5" thickBot="1">
      <c r="A26" s="10" t="s">
        <v>9</v>
      </c>
      <c r="B26" s="11">
        <f>SUM(B19:B25)</f>
        <v>221</v>
      </c>
      <c r="C26" s="53">
        <f>SUM(C19:C25)</f>
        <v>99.99999999999999</v>
      </c>
      <c r="D26" s="11">
        <f>SUM(D19:D25)</f>
        <v>4</v>
      </c>
      <c r="E26" s="54">
        <f t="shared" si="3"/>
        <v>1.8099547511312217</v>
      </c>
      <c r="F26" s="11">
        <f t="shared" si="4"/>
        <v>217</v>
      </c>
      <c r="G26" s="75">
        <f t="shared" si="5"/>
        <v>98.2</v>
      </c>
    </row>
    <row r="27" ht="13.5" thickBot="1"/>
    <row r="28" spans="1:8" ht="12.75">
      <c r="A28" s="76" t="s">
        <v>30</v>
      </c>
      <c r="B28" s="77"/>
      <c r="C28" s="77"/>
      <c r="D28" s="77"/>
      <c r="E28" s="77"/>
      <c r="F28" s="77"/>
      <c r="G28" s="78"/>
      <c r="H28" s="51"/>
    </row>
    <row r="29" spans="1:8" ht="38.25">
      <c r="A29" s="46" t="s">
        <v>0</v>
      </c>
      <c r="B29" s="47" t="s">
        <v>1</v>
      </c>
      <c r="C29" s="48" t="s">
        <v>2</v>
      </c>
      <c r="D29" s="47" t="s">
        <v>3</v>
      </c>
      <c r="E29" s="49" t="s">
        <v>17</v>
      </c>
      <c r="F29" s="47" t="s">
        <v>10</v>
      </c>
      <c r="G29" s="50" t="s">
        <v>17</v>
      </c>
      <c r="H29" s="22"/>
    </row>
    <row r="30" spans="1:8" ht="12.75">
      <c r="A30" s="24" t="s">
        <v>4</v>
      </c>
      <c r="B30" s="17">
        <f>B5</f>
        <v>79</v>
      </c>
      <c r="C30" s="27">
        <f>B30*100/B34</f>
        <v>92.94117647058823</v>
      </c>
      <c r="D30" s="17">
        <f>D5</f>
        <v>3</v>
      </c>
      <c r="E30" s="52">
        <f>D30*100/B30</f>
        <v>3.7974683544303796</v>
      </c>
      <c r="F30" s="17">
        <f>B30-D30</f>
        <v>76</v>
      </c>
      <c r="G30" s="19">
        <f>100-ROUND(E30,1)</f>
        <v>96.2</v>
      </c>
      <c r="H30" s="22"/>
    </row>
    <row r="31" spans="1:8" ht="12.75">
      <c r="A31" s="24" t="s">
        <v>5</v>
      </c>
      <c r="B31" s="17">
        <f>B6</f>
        <v>0</v>
      </c>
      <c r="C31" s="27">
        <f>B31*100/B34</f>
        <v>0</v>
      </c>
      <c r="D31" s="17">
        <f>D6</f>
        <v>0</v>
      </c>
      <c r="E31" s="52">
        <v>0</v>
      </c>
      <c r="F31" s="17">
        <f>B31-D31</f>
        <v>0</v>
      </c>
      <c r="G31" s="19">
        <v>0</v>
      </c>
      <c r="H31" s="22"/>
    </row>
    <row r="32" spans="1:8" ht="12.75">
      <c r="A32" s="24" t="s">
        <v>6</v>
      </c>
      <c r="B32" s="17">
        <f>B7</f>
        <v>1</v>
      </c>
      <c r="C32" s="27">
        <f>B32*100/B34</f>
        <v>1.1764705882352942</v>
      </c>
      <c r="D32" s="17">
        <f>D7</f>
        <v>0</v>
      </c>
      <c r="E32" s="52">
        <f>D32*100/B32</f>
        <v>0</v>
      </c>
      <c r="F32" s="17">
        <f>B32-D32</f>
        <v>1</v>
      </c>
      <c r="G32" s="19">
        <f>100-ROUND(E32,1)</f>
        <v>100</v>
      </c>
      <c r="H32" s="22"/>
    </row>
    <row r="33" spans="1:8" ht="12.75">
      <c r="A33" s="24" t="s">
        <v>7</v>
      </c>
      <c r="B33" s="17">
        <f>B8</f>
        <v>5</v>
      </c>
      <c r="C33" s="27">
        <f>B33*100/B34</f>
        <v>5.882352941176471</v>
      </c>
      <c r="D33" s="17">
        <f>D8</f>
        <v>0</v>
      </c>
      <c r="E33" s="52">
        <f>D33*100/B33</f>
        <v>0</v>
      </c>
      <c r="F33" s="17">
        <f>B33-D33</f>
        <v>5</v>
      </c>
      <c r="G33" s="19">
        <f>100-ROUND(E33,1)</f>
        <v>100</v>
      </c>
      <c r="H33" s="22"/>
    </row>
    <row r="34" spans="1:8" ht="13.5" thickBot="1">
      <c r="A34" s="13" t="s">
        <v>9</v>
      </c>
      <c r="B34" s="11">
        <f>SUM(B30:B33)</f>
        <v>85</v>
      </c>
      <c r="C34" s="38">
        <f>SUM(C30:C33)</f>
        <v>100</v>
      </c>
      <c r="D34" s="11">
        <f>SUM(D30:D33)</f>
        <v>3</v>
      </c>
      <c r="E34" s="53">
        <f>D34*100/B34</f>
        <v>3.5294117647058822</v>
      </c>
      <c r="F34" s="11">
        <f>B34-D34</f>
        <v>82</v>
      </c>
      <c r="G34" s="72">
        <f>100-ROUND(E34,1)</f>
        <v>96.5</v>
      </c>
      <c r="H34" s="22"/>
    </row>
    <row r="35" spans="1:8" ht="12.75">
      <c r="A35" s="16"/>
      <c r="B35" s="16"/>
      <c r="C35" s="4"/>
      <c r="D35" s="44"/>
      <c r="E35" s="4"/>
      <c r="F35" s="4"/>
      <c r="G35" s="4"/>
      <c r="H35" s="32"/>
    </row>
    <row r="36" spans="1:8" ht="12.75">
      <c r="A36" s="16"/>
      <c r="B36" s="16"/>
      <c r="C36" s="4"/>
      <c r="D36" s="44"/>
      <c r="E36" s="4"/>
      <c r="F36" s="4"/>
      <c r="G36" s="4"/>
      <c r="H36" s="32"/>
    </row>
    <row r="37" spans="1:8" ht="12.75">
      <c r="A37" s="6" t="s">
        <v>27</v>
      </c>
      <c r="B37" s="6"/>
      <c r="C37" s="6"/>
      <c r="D37" s="44"/>
      <c r="E37" s="6"/>
      <c r="F37" s="21"/>
      <c r="G37" s="21"/>
      <c r="H37" s="29"/>
    </row>
    <row r="38" ht="13.5" thickBot="1"/>
    <row r="39" spans="1:5" ht="13.5" thickBot="1">
      <c r="A39" s="79" t="s">
        <v>13</v>
      </c>
      <c r="B39" s="80"/>
      <c r="C39" s="80"/>
      <c r="D39" s="80"/>
      <c r="E39" s="81"/>
    </row>
    <row r="40" spans="1:5" ht="64.5" thickBot="1">
      <c r="A40" s="59" t="s">
        <v>14</v>
      </c>
      <c r="B40" s="82" t="s">
        <v>15</v>
      </c>
      <c r="C40" s="83"/>
      <c r="D40" s="64" t="s">
        <v>25</v>
      </c>
      <c r="E40" s="65" t="s">
        <v>16</v>
      </c>
    </row>
    <row r="41" spans="1:5" ht="12.75" customHeight="1">
      <c r="A41" s="56" t="s">
        <v>31</v>
      </c>
      <c r="B41" s="84" t="s">
        <v>32</v>
      </c>
      <c r="C41" s="84"/>
      <c r="D41" s="57">
        <v>3</v>
      </c>
      <c r="E41" s="58">
        <f>D41*100/B19</f>
        <v>3.5294117647058822</v>
      </c>
    </row>
    <row r="42" spans="1:5" ht="12.75" customHeight="1">
      <c r="A42" s="63" t="s">
        <v>23</v>
      </c>
      <c r="B42" s="67" t="s">
        <v>24</v>
      </c>
      <c r="C42" s="66"/>
      <c r="D42" s="60">
        <v>1</v>
      </c>
      <c r="E42" s="58">
        <f>D42*100/B20</f>
        <v>0.9259259259259259</v>
      </c>
    </row>
    <row r="43" spans="1:5" ht="13.5" thickBot="1">
      <c r="A43" s="68"/>
      <c r="B43" s="69"/>
      <c r="C43" s="70"/>
      <c r="D43" s="71"/>
      <c r="E43" s="61"/>
    </row>
  </sheetData>
  <sheetProtection/>
  <mergeCells count="4">
    <mergeCell ref="A28:G28"/>
    <mergeCell ref="A39:E39"/>
    <mergeCell ref="B40:C40"/>
    <mergeCell ref="B41:C41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2018-09-13T06:31:30Z</cp:lastPrinted>
  <dcterms:created xsi:type="dcterms:W3CDTF">1997-01-24T11:07:25Z</dcterms:created>
  <dcterms:modified xsi:type="dcterms:W3CDTF">2018-09-17T04:41:17Z</dcterms:modified>
  <cp:category/>
  <cp:version/>
  <cp:contentType/>
  <cp:contentStatus/>
</cp:coreProperties>
</file>