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rpen 2019" sheetId="1" r:id="rId1"/>
  </sheets>
  <definedNames>
    <definedName name="_xlnm.Print_Area" localSheetId="0">'srpen 2019'!$A$1:$H$52</definedName>
  </definedNames>
  <calcPr fullCalcOnLoad="1"/>
</workbook>
</file>

<file path=xl/sharedStrings.xml><?xml version="1.0" encoding="utf-8"?>
<sst xmlns="http://schemas.openxmlformats.org/spreadsheetml/2006/main" count="55" uniqueCount="29">
  <si>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</si>
  <si>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</si>
  <si>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</si>
  <si>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</si>
  <si>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</si>
  <si>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</si>
  <si>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</si>
  <si>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</si>
  <si>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</si>
  <si>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</si>
  <si>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</si>
  <si>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</si>
  <si>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</si>
  <si>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</si>
  <si>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</si>
  <si>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</si>
  <si>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</si>
  <si>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</si>
  <si>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</si>
  <si>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</si>
  <si>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</si>
  <si>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</si>
  <si>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</si>
  <si>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</si>
  <si>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</si>
  <si>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Monitoring a sledování jakosti pohonných hmot srpen 2019</t>
  </si>
  <si>
    <t>Odebrané pohonné hmoty dle druhů srpen 2019</t>
  </si>
  <si>
    <t>Odebrané pohonné hmoty dle druhů srpen 2019 (dělení dle vyhlášky č. 133/2010 Sb.)</t>
  </si>
  <si>
    <t>Odebrané benziny dle druhů srpen 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</si>
</sst>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88" fontId="0" fillId="0" borderId="18" xfId="34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SheetLayoutView="100" workbookViewId="0" topLeftCell="A13">
      <selection activeCell="N19" sqref="N19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7" t="s">
        <v>25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1" t="s">
        <v>26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83</v>
      </c>
      <c r="C5" s="43">
        <f>B5+0.0001</f>
        <v>83.0001</v>
      </c>
      <c r="D5" s="41">
        <f>B5*100/B15</f>
        <v>35.47008547008547</v>
      </c>
      <c r="E5" s="43">
        <v>0</v>
      </c>
      <c r="F5" s="38">
        <f>E5*100/C5</f>
        <v>0</v>
      </c>
      <c r="G5" s="35">
        <f>B5-E5</f>
        <v>83</v>
      </c>
      <c r="H5" s="36">
        <f>100-ROUND(F5,1)</f>
        <v>100</v>
      </c>
      <c r="I5" s="11"/>
    </row>
    <row r="6" spans="1:9" ht="12.75">
      <c r="A6" s="26" t="s">
        <v>5</v>
      </c>
      <c r="B6" s="43">
        <v>0</v>
      </c>
      <c r="C6" s="43">
        <f aca="true" t="shared" si="0" ref="C6:C15">B6+0.0001</f>
        <v>0.0001</v>
      </c>
      <c r="D6" s="41">
        <f>B6*100/B15</f>
        <v>0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0</v>
      </c>
      <c r="H6" s="36">
        <v>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7</v>
      </c>
      <c r="C8" s="43">
        <f t="shared" si="0"/>
        <v>7.0001</v>
      </c>
      <c r="D8" s="41">
        <f>B8*100/B15</f>
        <v>2.9914529914529915</v>
      </c>
      <c r="E8" s="43">
        <v>0</v>
      </c>
      <c r="F8" s="38">
        <f t="shared" si="1"/>
        <v>0</v>
      </c>
      <c r="G8" s="35">
        <f>B8-E8</f>
        <v>7</v>
      </c>
      <c r="H8" s="36">
        <f aca="true" t="shared" si="3" ref="H8:H15">100-ROUND(F8,1)</f>
        <v>100</v>
      </c>
      <c r="I8" s="11"/>
    </row>
    <row r="9" spans="1:9" ht="12.75">
      <c r="A9" s="26" t="s">
        <v>8</v>
      </c>
      <c r="B9" s="43">
        <v>116</v>
      </c>
      <c r="C9" s="43">
        <f t="shared" si="0"/>
        <v>116.0001</v>
      </c>
      <c r="D9" s="41">
        <f>B9*100/B15</f>
        <v>49.572649572649574</v>
      </c>
      <c r="E9" s="43">
        <v>0</v>
      </c>
      <c r="F9" s="38">
        <f t="shared" si="1"/>
        <v>0</v>
      </c>
      <c r="G9" s="35">
        <f t="shared" si="2"/>
        <v>116</v>
      </c>
      <c r="H9" s="36">
        <f t="shared" si="3"/>
        <v>100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24</v>
      </c>
      <c r="C12" s="43">
        <f t="shared" si="0"/>
        <v>24.0001</v>
      </c>
      <c r="D12" s="42">
        <f>B12*100/B15</f>
        <v>10.256410256410257</v>
      </c>
      <c r="E12" s="43">
        <v>0</v>
      </c>
      <c r="F12" s="38">
        <f t="shared" si="1"/>
        <v>0</v>
      </c>
      <c r="G12" s="35">
        <f t="shared" si="2"/>
        <v>24</v>
      </c>
      <c r="H12" s="36">
        <f t="shared" si="3"/>
        <v>100</v>
      </c>
      <c r="I12" s="11"/>
    </row>
    <row r="13" spans="1:9" ht="12.75">
      <c r="A13" s="27" t="s">
        <v>20</v>
      </c>
      <c r="B13" s="44">
        <v>4</v>
      </c>
      <c r="C13" s="43">
        <f t="shared" si="0"/>
        <v>4.0001</v>
      </c>
      <c r="D13" s="42">
        <f>B13*100/B15</f>
        <v>1.7094017094017093</v>
      </c>
      <c r="E13" s="43">
        <v>0</v>
      </c>
      <c r="F13" s="38">
        <f t="shared" si="1"/>
        <v>0</v>
      </c>
      <c r="G13" s="37">
        <f t="shared" si="2"/>
        <v>4</v>
      </c>
      <c r="H13" s="36">
        <f t="shared" si="3"/>
        <v>100</v>
      </c>
      <c r="I13" s="11"/>
    </row>
    <row r="14" spans="1:9" ht="12.75">
      <c r="A14" s="27" t="s">
        <v>21</v>
      </c>
      <c r="B14" s="44">
        <v>0</v>
      </c>
      <c r="C14" s="43">
        <f t="shared" si="0"/>
        <v>0.0001</v>
      </c>
      <c r="D14" s="42">
        <f>B14*100/B15</f>
        <v>0</v>
      </c>
      <c r="E14" s="43">
        <v>0</v>
      </c>
      <c r="F14" s="38">
        <f>E14*100/C14</f>
        <v>0</v>
      </c>
      <c r="G14" s="37">
        <f>B14-E14</f>
        <v>0</v>
      </c>
      <c r="H14" s="36">
        <v>0</v>
      </c>
      <c r="I14" s="11"/>
    </row>
    <row r="15" spans="1:9" ht="13.5" thickBot="1">
      <c r="A15" s="28" t="s">
        <v>9</v>
      </c>
      <c r="B15" s="29">
        <f>SUM(B5:B14)</f>
        <v>234</v>
      </c>
      <c r="C15" s="43">
        <f t="shared" si="0"/>
        <v>234.0001</v>
      </c>
      <c r="D15" s="30">
        <f>SUM(D5:D14)</f>
        <v>100.00000000000001</v>
      </c>
      <c r="E15" s="29">
        <f>SUM(E5:E14)</f>
        <v>0</v>
      </c>
      <c r="F15" s="31">
        <f>E15*100/B15</f>
        <v>0</v>
      </c>
      <c r="G15" s="29">
        <f t="shared" si="2"/>
        <v>234</v>
      </c>
      <c r="H15" s="32">
        <f t="shared" si="3"/>
        <v>100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6" t="s">
        <v>27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90</v>
      </c>
      <c r="C19" s="43">
        <f>B19+0.0001</f>
        <v>90.0001</v>
      </c>
      <c r="D19" s="38">
        <f>B19*100/B26</f>
        <v>38.46153846153846</v>
      </c>
      <c r="E19" s="35">
        <f>E5+E6+E7+E8</f>
        <v>0</v>
      </c>
      <c r="F19" s="38">
        <f aca="true" t="shared" si="4" ref="F19:F25">E19*100/C19</f>
        <v>0</v>
      </c>
      <c r="G19" s="35">
        <f aca="true" t="shared" si="5" ref="G19:G26">B19-E19</f>
        <v>90</v>
      </c>
      <c r="H19" s="36">
        <f aca="true" t="shared" si="6" ref="H19:H26">100-ROUND(F19,1)</f>
        <v>100</v>
      </c>
      <c r="I19" s="11"/>
    </row>
    <row r="20" spans="1:9" ht="12.75">
      <c r="A20" s="26" t="s">
        <v>11</v>
      </c>
      <c r="B20" s="35">
        <f aca="true" t="shared" si="7" ref="B20:B25">B9</f>
        <v>116</v>
      </c>
      <c r="C20" s="43">
        <f aca="true" t="shared" si="8" ref="C20:C26">B20+0.0001</f>
        <v>116.0001</v>
      </c>
      <c r="D20" s="45">
        <f>B20*100/B26</f>
        <v>49.572649572649574</v>
      </c>
      <c r="E20" s="35">
        <f aca="true" t="shared" si="9" ref="E20:E25">E9</f>
        <v>0</v>
      </c>
      <c r="F20" s="38">
        <f t="shared" si="4"/>
        <v>0</v>
      </c>
      <c r="G20" s="35">
        <f t="shared" si="5"/>
        <v>116</v>
      </c>
      <c r="H20" s="36">
        <f t="shared" si="6"/>
        <v>100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45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45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24</v>
      </c>
      <c r="C23" s="43">
        <f t="shared" si="8"/>
        <v>24.0001</v>
      </c>
      <c r="D23" s="38">
        <f>B23*100/B26</f>
        <v>10.256410256410257</v>
      </c>
      <c r="E23" s="35">
        <f t="shared" si="9"/>
        <v>0</v>
      </c>
      <c r="F23" s="38">
        <f t="shared" si="4"/>
        <v>0</v>
      </c>
      <c r="G23" s="46">
        <f t="shared" si="5"/>
        <v>24</v>
      </c>
      <c r="H23" s="36">
        <f t="shared" si="6"/>
        <v>100</v>
      </c>
      <c r="I23" s="11"/>
    </row>
    <row r="24" spans="1:9" ht="12.75">
      <c r="A24" s="27" t="s">
        <v>20</v>
      </c>
      <c r="B24" s="37">
        <f t="shared" si="7"/>
        <v>4</v>
      </c>
      <c r="C24" s="43">
        <f t="shared" si="8"/>
        <v>4.0001</v>
      </c>
      <c r="D24" s="38">
        <f>B24*100/B26</f>
        <v>1.7094017094017093</v>
      </c>
      <c r="E24" s="35">
        <f t="shared" si="9"/>
        <v>0</v>
      </c>
      <c r="F24" s="38">
        <f t="shared" si="4"/>
        <v>0</v>
      </c>
      <c r="G24" s="46">
        <f t="shared" si="5"/>
        <v>4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0</v>
      </c>
      <c r="C25" s="43">
        <f t="shared" si="8"/>
        <v>0.0001</v>
      </c>
      <c r="D25" s="38">
        <f>B25*100/B26</f>
        <v>0</v>
      </c>
      <c r="E25" s="35">
        <f t="shared" si="9"/>
        <v>0</v>
      </c>
      <c r="F25" s="38">
        <f t="shared" si="4"/>
        <v>0</v>
      </c>
      <c r="G25" s="46">
        <f t="shared" si="5"/>
        <v>0</v>
      </c>
      <c r="H25" s="36">
        <v>0</v>
      </c>
      <c r="I25" s="11"/>
    </row>
    <row r="26" spans="1:8" s="1" customFormat="1" ht="13.5" thickBot="1">
      <c r="A26" s="28" t="s">
        <v>9</v>
      </c>
      <c r="B26" s="29">
        <f>SUM(B19:B25)</f>
        <v>234</v>
      </c>
      <c r="C26" s="43">
        <f t="shared" si="8"/>
        <v>234.0001</v>
      </c>
      <c r="D26" s="47">
        <f>SUM(D19:D25)</f>
        <v>100</v>
      </c>
      <c r="E26" s="29">
        <f>SUM(E19:E25)</f>
        <v>0</v>
      </c>
      <c r="F26" s="48">
        <f>E26*100/B26</f>
        <v>0</v>
      </c>
      <c r="G26" s="29">
        <f t="shared" si="5"/>
        <v>234</v>
      </c>
      <c r="H26" s="32">
        <f t="shared" si="6"/>
        <v>100</v>
      </c>
    </row>
    <row r="27" ht="13.5" thickBot="1"/>
    <row r="28" spans="1:9" ht="12.75">
      <c r="A28" s="71" t="s">
        <v>28</v>
      </c>
      <c r="B28" s="72"/>
      <c r="C28" s="72"/>
      <c r="D28" s="72"/>
      <c r="E28" s="72"/>
      <c r="F28" s="72"/>
      <c r="G28" s="72"/>
      <c r="H28" s="73"/>
      <c r="I28" s="24"/>
    </row>
    <row r="29" spans="1:9" ht="38.25">
      <c r="A29" s="49" t="s">
        <v>0</v>
      </c>
      <c r="B29" s="50" t="s">
        <v>1</v>
      </c>
      <c r="C29" s="50"/>
      <c r="D29" s="51" t="s">
        <v>2</v>
      </c>
      <c r="E29" s="50" t="s">
        <v>3</v>
      </c>
      <c r="F29" s="52" t="s">
        <v>17</v>
      </c>
      <c r="G29" s="50" t="s">
        <v>10</v>
      </c>
      <c r="H29" s="53" t="s">
        <v>17</v>
      </c>
      <c r="I29" s="11"/>
    </row>
    <row r="30" spans="1:9" ht="12.75">
      <c r="A30" s="26" t="s">
        <v>4</v>
      </c>
      <c r="B30" s="35">
        <f>B5</f>
        <v>83</v>
      </c>
      <c r="C30" s="43">
        <f>B30+0.0001</f>
        <v>83.0001</v>
      </c>
      <c r="D30" s="41">
        <f>B30*100/B34</f>
        <v>92.22222222222223</v>
      </c>
      <c r="E30" s="35">
        <f>E5</f>
        <v>0</v>
      </c>
      <c r="F30" s="38">
        <f>E30*100/C30</f>
        <v>0</v>
      </c>
      <c r="G30" s="35">
        <f>B30-E30</f>
        <v>83</v>
      </c>
      <c r="H30" s="36">
        <f>100-ROUND(F30,1)</f>
        <v>100</v>
      </c>
      <c r="I30" s="11"/>
    </row>
    <row r="31" spans="1:9" ht="12.75">
      <c r="A31" s="26" t="s">
        <v>5</v>
      </c>
      <c r="B31" s="35">
        <f>B6</f>
        <v>0</v>
      </c>
      <c r="C31" s="43">
        <f>B31+0.0001</f>
        <v>0.0001</v>
      </c>
      <c r="D31" s="41">
        <f>B31*100/B34</f>
        <v>0</v>
      </c>
      <c r="E31" s="35">
        <f>E6</f>
        <v>0</v>
      </c>
      <c r="F31" s="38">
        <f>E31*100/C31</f>
        <v>0</v>
      </c>
      <c r="G31" s="35">
        <f>B31-E31</f>
        <v>0</v>
      </c>
      <c r="H31" s="36">
        <v>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7</v>
      </c>
      <c r="C33" s="43">
        <f>B33+0.0001</f>
        <v>7.0001</v>
      </c>
      <c r="D33" s="41">
        <f>B33*100/B34</f>
        <v>7.777777777777778</v>
      </c>
      <c r="E33" s="35">
        <f>E8</f>
        <v>0</v>
      </c>
      <c r="F33" s="38">
        <f>E33*100/C33</f>
        <v>0</v>
      </c>
      <c r="G33" s="35">
        <f>B33-E33</f>
        <v>7</v>
      </c>
      <c r="H33" s="36">
        <f>100-ROUND(F33,1)</f>
        <v>100</v>
      </c>
      <c r="I33" s="11"/>
    </row>
    <row r="34" spans="1:9" ht="13.5" thickBot="1">
      <c r="A34" s="54" t="s">
        <v>9</v>
      </c>
      <c r="B34" s="29">
        <f>SUM(B30:B33)</f>
        <v>90</v>
      </c>
      <c r="C34" s="43">
        <f>B34+0.0001</f>
        <v>90.0001</v>
      </c>
      <c r="D34" s="55">
        <f>SUM(D30:D33)</f>
        <v>100</v>
      </c>
      <c r="E34" s="29">
        <f>SUM(E30:E33)</f>
        <v>0</v>
      </c>
      <c r="F34" s="47">
        <f>E34*100/B34</f>
        <v>0</v>
      </c>
      <c r="G34" s="29">
        <f>B34-E34</f>
        <v>90</v>
      </c>
      <c r="H34" s="32">
        <f>100-ROUND(F34,1)</f>
        <v>100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7" t="s">
        <v>25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74" t="s">
        <v>13</v>
      </c>
      <c r="B39" s="75"/>
      <c r="C39" s="75"/>
      <c r="D39" s="75"/>
      <c r="E39" s="75"/>
      <c r="F39" s="76"/>
    </row>
    <row r="40" spans="1:6" ht="63.75">
      <c r="A40" s="62" t="s">
        <v>14</v>
      </c>
      <c r="B40" s="77" t="s">
        <v>15</v>
      </c>
      <c r="C40" s="77"/>
      <c r="D40" s="78"/>
      <c r="E40" s="63" t="s">
        <v>23</v>
      </c>
      <c r="F40" s="64" t="s">
        <v>16</v>
      </c>
    </row>
    <row r="41" spans="1:6" ht="12.75">
      <c r="A41" s="69"/>
      <c r="B41" s="79"/>
      <c r="C41" s="80"/>
      <c r="D41" s="81"/>
      <c r="E41" s="67"/>
      <c r="F41" s="68"/>
    </row>
    <row r="42" spans="1:6" ht="13.5" thickBot="1">
      <c r="A42" s="70"/>
      <c r="B42" s="82"/>
      <c r="C42" s="83"/>
      <c r="D42" s="84"/>
      <c r="E42" s="65"/>
      <c r="F42" s="66"/>
    </row>
    <row r="43" spans="1:6" ht="12.75">
      <c r="A43" s="58"/>
      <c r="B43" s="58"/>
      <c r="C43" s="58"/>
      <c r="D43" s="59"/>
      <c r="E43" s="60"/>
      <c r="F43" s="59"/>
    </row>
    <row r="44" spans="1:6" ht="12.75">
      <c r="A44" s="58"/>
      <c r="B44" s="58"/>
      <c r="C44" s="58"/>
      <c r="D44" s="59"/>
      <c r="E44" s="60"/>
      <c r="F44" s="59"/>
    </row>
    <row r="45" spans="1:6" ht="12.75">
      <c r="A45" s="58"/>
      <c r="B45" s="58"/>
      <c r="C45" s="58"/>
      <c r="D45" s="59"/>
      <c r="E45" s="60"/>
      <c r="F45" s="59"/>
    </row>
    <row r="46" spans="1:6" ht="12.75">
      <c r="A46" s="58"/>
      <c r="B46" s="58"/>
      <c r="C46" s="58"/>
      <c r="D46" s="59"/>
      <c r="E46" s="60"/>
      <c r="F46" s="59"/>
    </row>
    <row r="47" spans="1:6" ht="12.75">
      <c r="A47" s="58"/>
      <c r="B47" s="58"/>
      <c r="C47" s="58"/>
      <c r="D47" s="59"/>
      <c r="E47" s="60"/>
      <c r="F47" s="59"/>
    </row>
    <row r="48" spans="1:6" ht="12.75">
      <c r="A48" s="58"/>
      <c r="B48" s="58"/>
      <c r="C48" s="58"/>
      <c r="D48" s="59"/>
      <c r="E48" s="60"/>
      <c r="F48" s="59"/>
    </row>
    <row r="49" spans="1:6" ht="12.75">
      <c r="A49" s="58"/>
      <c r="B49" s="58"/>
      <c r="C49" s="58"/>
      <c r="D49" s="59"/>
      <c r="E49" s="60"/>
      <c r="F49" s="59"/>
    </row>
    <row r="50" spans="1:6" ht="12.75">
      <c r="A50" s="58"/>
      <c r="B50" s="58"/>
      <c r="C50" s="58"/>
      <c r="D50" s="59"/>
      <c r="E50" s="60"/>
      <c r="F50" s="59"/>
    </row>
    <row r="51" spans="1:6" ht="12.75">
      <c r="A51" s="58"/>
      <c r="B51" s="58"/>
      <c r="C51" s="58"/>
      <c r="D51" s="59"/>
      <c r="E51" s="60"/>
      <c r="F51" s="59"/>
    </row>
    <row r="52" spans="1:6" ht="12.75">
      <c r="A52" s="58"/>
      <c r="B52" s="58"/>
      <c r="C52" s="58"/>
      <c r="D52" s="59"/>
      <c r="E52" s="60"/>
      <c r="F52" s="59"/>
    </row>
  </sheetData>
  <sheetProtection selectLockedCells="1"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2019-04-01T13:17:43Z</cp:lastPrinted>
  <dcterms:created xsi:type="dcterms:W3CDTF">1997-01-24T11:07:25Z</dcterms:created>
  <dcterms:modified xsi:type="dcterms:W3CDTF">2019-09-10T06:05:48Z</dcterms:modified>
  <cp:category/>
  <cp:version/>
  <cp:contentType/>
  <cp:contentStatus/>
</cp:coreProperties>
</file>