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<sst xmlns="http://schemas.openxmlformats.org/spreadsheetml/2006/main" count="57" uniqueCount="26">
  <si>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</si>
  <si>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</si>
  <si>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</si>
  <si>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</si>
  <si>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</si>
  <si>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</si>
  <si>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</si>
  <si>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</si>
  <si>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</si>
  <si>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</si>
  <si>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</si>
  <si>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</si>
  <si>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</si>
  <si>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</si>
  <si>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</si>
  <si>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</si>
  <si>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</si>
  <si>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</si>
  <si>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</si>
  <si>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</si>
  <si>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</si>
  <si>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</si>
  <si>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Monitoring a observing fuel quality - February 2023</t>
  </si>
  <si>
    <t>Taken fuels determinated by the type - February 2023</t>
  </si>
  <si>
    <t>Taken fuels determinated by the type - February 2023 (according to the notice No. 133/2010)</t>
  </si>
  <si>
    <t>Taken petrol samples according to types - February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</si>
</sst>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2" fontId="1" fillId="0" borderId="16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27">
      <selection activeCell="J37" sqref="J37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10</v>
      </c>
      <c r="B4" s="32" t="s">
        <v>11</v>
      </c>
      <c r="C4" s="32"/>
      <c r="D4" s="37" t="s">
        <v>0</v>
      </c>
      <c r="E4" s="32" t="s">
        <v>12</v>
      </c>
      <c r="F4" s="38" t="s">
        <v>13</v>
      </c>
      <c r="G4" s="32" t="s">
        <v>14</v>
      </c>
      <c r="H4" s="38" t="s">
        <v>13</v>
      </c>
      <c r="I4" s="10"/>
      <c r="J4" s="10"/>
    </row>
    <row r="5" spans="1:9" ht="12.75">
      <c r="A5" s="26" t="s">
        <v>1</v>
      </c>
      <c r="B5" s="39">
        <v>51</v>
      </c>
      <c r="C5" s="39">
        <f>B5+0.0001</f>
        <v>51.0001</v>
      </c>
      <c r="D5" s="53">
        <f>ROUND(B5*100/$B$19,2)</f>
        <v>33.55</v>
      </c>
      <c r="E5" s="39">
        <v>0</v>
      </c>
      <c r="F5" s="36">
        <f>E5*100/C5</f>
        <v>0</v>
      </c>
      <c r="G5" s="33">
        <f>B5-E5</f>
        <v>51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3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3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2</v>
      </c>
      <c r="C8" s="39">
        <f t="shared" si="0"/>
        <v>2.0001</v>
      </c>
      <c r="D8" s="53">
        <f t="shared" si="1"/>
        <v>1.32</v>
      </c>
      <c r="E8" s="39">
        <v>0</v>
      </c>
      <c r="F8" s="36">
        <f t="shared" si="2"/>
        <v>0</v>
      </c>
      <c r="G8" s="33">
        <f>B8-E8</f>
        <v>2</v>
      </c>
      <c r="H8" s="34">
        <v>100</v>
      </c>
      <c r="I8" s="11"/>
    </row>
    <row r="9" spans="1:9" ht="12.75">
      <c r="A9" s="26" t="s">
        <v>15</v>
      </c>
      <c r="B9" s="39">
        <v>71</v>
      </c>
      <c r="C9" s="39">
        <f t="shared" si="0"/>
        <v>71.0001</v>
      </c>
      <c r="D9" s="53">
        <f t="shared" si="1"/>
        <v>46.71</v>
      </c>
      <c r="E9" s="39">
        <v>0</v>
      </c>
      <c r="F9" s="36">
        <f t="shared" si="2"/>
        <v>0</v>
      </c>
      <c r="G9" s="33">
        <f t="shared" si="3"/>
        <v>71</v>
      </c>
      <c r="H9" s="34">
        <f>100-ROUND(F9,1)</f>
        <v>100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3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16</v>
      </c>
      <c r="B11" s="40">
        <v>0</v>
      </c>
      <c r="C11" s="39">
        <f t="shared" si="0"/>
        <v>0.0001</v>
      </c>
      <c r="D11" s="53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17</v>
      </c>
      <c r="B12" s="40">
        <v>0</v>
      </c>
      <c r="C12" s="39">
        <f t="shared" si="0"/>
        <v>0.0001</v>
      </c>
      <c r="D12" s="53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18</v>
      </c>
      <c r="B13" s="40">
        <v>0</v>
      </c>
      <c r="C13" s="39">
        <f t="shared" si="0"/>
        <v>0.0001</v>
      </c>
      <c r="D13" s="53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19</v>
      </c>
      <c r="B14" s="40">
        <v>0</v>
      </c>
      <c r="C14" s="39">
        <f t="shared" si="0"/>
        <v>0.0001</v>
      </c>
      <c r="D14" s="53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24</v>
      </c>
      <c r="C15" s="39">
        <f t="shared" si="0"/>
        <v>24.0001</v>
      </c>
      <c r="D15" s="53">
        <f t="shared" si="1"/>
        <v>15.79</v>
      </c>
      <c r="E15" s="39">
        <v>0</v>
      </c>
      <c r="F15" s="36">
        <f>E15*100/C15</f>
        <v>0</v>
      </c>
      <c r="G15" s="33">
        <f t="shared" si="3"/>
        <v>24</v>
      </c>
      <c r="H15" s="34">
        <f>100-ROUND(F15,1)</f>
        <v>100</v>
      </c>
      <c r="I15" s="11"/>
    </row>
    <row r="16" spans="1:9" ht="12.75">
      <c r="A16" s="27" t="s">
        <v>7</v>
      </c>
      <c r="B16" s="40">
        <v>4</v>
      </c>
      <c r="C16" s="39">
        <f t="shared" si="0"/>
        <v>4.0001</v>
      </c>
      <c r="D16" s="53">
        <f t="shared" si="1"/>
        <v>2.63</v>
      </c>
      <c r="E16" s="39">
        <v>0</v>
      </c>
      <c r="F16" s="36">
        <f>E16*100/C16</f>
        <v>0</v>
      </c>
      <c r="G16" s="35">
        <f>B16-E16</f>
        <v>4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3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3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20</v>
      </c>
      <c r="B19" s="29">
        <f>SUM(B5:B18)</f>
        <v>152</v>
      </c>
      <c r="C19" s="39">
        <f t="shared" si="0"/>
        <v>152.0001</v>
      </c>
      <c r="D19" s="54">
        <v>100</v>
      </c>
      <c r="E19" s="29">
        <f>SUM(E5:E18)</f>
        <v>0</v>
      </c>
      <c r="F19" s="30">
        <f>E19*100/B19</f>
        <v>0</v>
      </c>
      <c r="G19" s="29">
        <f t="shared" si="3"/>
        <v>152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24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10</v>
      </c>
      <c r="B22" s="32" t="s">
        <v>11</v>
      </c>
      <c r="C22" s="32"/>
      <c r="D22" s="37" t="s">
        <v>0</v>
      </c>
      <c r="E22" s="32" t="s">
        <v>12</v>
      </c>
      <c r="F22" s="38" t="s">
        <v>13</v>
      </c>
      <c r="G22" s="32" t="s">
        <v>14</v>
      </c>
      <c r="H22" s="38" t="s">
        <v>13</v>
      </c>
      <c r="I22" s="11"/>
    </row>
    <row r="23" spans="1:9" ht="12.75">
      <c r="A23" s="26" t="s">
        <v>21</v>
      </c>
      <c r="B23" s="33">
        <f>B5+B6+B7+B8</f>
        <v>53</v>
      </c>
      <c r="C23" s="39">
        <f>B23+0.0001</f>
        <v>53.0001</v>
      </c>
      <c r="D23" s="53">
        <f>ROUND(B23*100/$B$34,2)</f>
        <v>34.87</v>
      </c>
      <c r="E23" s="33">
        <f>E5+E6+E7+E8</f>
        <v>0</v>
      </c>
      <c r="F23" s="36">
        <f>E23*100/C23</f>
        <v>0</v>
      </c>
      <c r="G23" s="33">
        <f aca="true" t="shared" si="4" ref="G23:G34">B23-E23</f>
        <v>53</v>
      </c>
      <c r="H23" s="34">
        <f>100-ROUND(F23,1)</f>
        <v>100</v>
      </c>
      <c r="I23" s="11"/>
    </row>
    <row r="24" spans="1:9" ht="12.75">
      <c r="A24" s="26" t="s">
        <v>15</v>
      </c>
      <c r="B24" s="33">
        <f aca="true" t="shared" si="5" ref="B24:B33">B9</f>
        <v>71</v>
      </c>
      <c r="C24" s="39">
        <f aca="true" t="shared" si="6" ref="C24:C34">B24+0.0001</f>
        <v>71.0001</v>
      </c>
      <c r="D24" s="53">
        <f>ROUND(B24*100/$B$34,2)</f>
        <v>46.71</v>
      </c>
      <c r="E24" s="33">
        <f>E9</f>
        <v>0</v>
      </c>
      <c r="F24" s="36">
        <f aca="true" t="shared" si="7" ref="F24:F33">E24*100/C24</f>
        <v>0</v>
      </c>
      <c r="G24" s="33">
        <f t="shared" si="4"/>
        <v>71</v>
      </c>
      <c r="H24" s="34">
        <f>100-ROUND(F24,1)</f>
        <v>100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3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16</v>
      </c>
      <c r="B26" s="33">
        <f t="shared" si="5"/>
        <v>0</v>
      </c>
      <c r="C26" s="39">
        <f t="shared" si="6"/>
        <v>0.0001</v>
      </c>
      <c r="D26" s="53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17</v>
      </c>
      <c r="B27" s="35">
        <f t="shared" si="5"/>
        <v>0</v>
      </c>
      <c r="C27" s="39">
        <f t="shared" si="6"/>
        <v>0.0001</v>
      </c>
      <c r="D27" s="53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18</v>
      </c>
      <c r="B28" s="35">
        <f t="shared" si="5"/>
        <v>0</v>
      </c>
      <c r="C28" s="39">
        <f t="shared" si="6"/>
        <v>0.0001</v>
      </c>
      <c r="D28" s="53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19</v>
      </c>
      <c r="B29" s="35">
        <f t="shared" si="5"/>
        <v>0</v>
      </c>
      <c r="C29" s="39">
        <f t="shared" si="6"/>
        <v>0.0001</v>
      </c>
      <c r="D29" s="53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24</v>
      </c>
      <c r="C30" s="39">
        <f t="shared" si="6"/>
        <v>24.0001</v>
      </c>
      <c r="D30" s="53">
        <f t="shared" si="8"/>
        <v>15.79</v>
      </c>
      <c r="E30" s="33">
        <f>E15</f>
        <v>0</v>
      </c>
      <c r="F30" s="36">
        <f t="shared" si="7"/>
        <v>0</v>
      </c>
      <c r="G30" s="35">
        <f>B30-E30</f>
        <v>24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4</v>
      </c>
      <c r="C31" s="39">
        <f t="shared" si="6"/>
        <v>4.0001</v>
      </c>
      <c r="D31" s="53">
        <f t="shared" si="8"/>
        <v>2.63</v>
      </c>
      <c r="E31" s="33">
        <f>E16</f>
        <v>0</v>
      </c>
      <c r="F31" s="36">
        <f t="shared" si="7"/>
        <v>0</v>
      </c>
      <c r="G31" s="41">
        <f t="shared" si="4"/>
        <v>4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3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3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20</v>
      </c>
      <c r="B34" s="29">
        <f>SUM(B23:B33)</f>
        <v>152</v>
      </c>
      <c r="C34" s="39">
        <f t="shared" si="6"/>
        <v>152.0001</v>
      </c>
      <c r="D34" s="54">
        <v>100</v>
      </c>
      <c r="E34" s="29">
        <f>SUM(E23:E33)</f>
        <v>0</v>
      </c>
      <c r="F34" s="43">
        <f>E34*100/B34</f>
        <v>0</v>
      </c>
      <c r="G34" s="29">
        <f t="shared" si="4"/>
        <v>152</v>
      </c>
      <c r="H34" s="31">
        <f>100-ROUND(F34,1)</f>
        <v>100</v>
      </c>
    </row>
    <row r="35" ht="13.5" thickBot="1"/>
    <row r="36" spans="1:9" ht="13.5" thickBot="1">
      <c r="A36" s="55" t="s">
        <v>25</v>
      </c>
      <c r="B36" s="56"/>
      <c r="C36" s="56"/>
      <c r="D36" s="56"/>
      <c r="E36" s="56"/>
      <c r="F36" s="56"/>
      <c r="G36" s="56"/>
      <c r="H36" s="57"/>
      <c r="I36" s="24"/>
    </row>
    <row r="37" spans="1:9" ht="38.25">
      <c r="A37" s="25" t="s">
        <v>10</v>
      </c>
      <c r="B37" s="32" t="s">
        <v>11</v>
      </c>
      <c r="C37" s="32"/>
      <c r="D37" s="37" t="s">
        <v>0</v>
      </c>
      <c r="E37" s="32" t="s">
        <v>12</v>
      </c>
      <c r="F37" s="38" t="s">
        <v>13</v>
      </c>
      <c r="G37" s="32" t="s">
        <v>14</v>
      </c>
      <c r="H37" s="38" t="s">
        <v>13</v>
      </c>
      <c r="I37" s="11"/>
    </row>
    <row r="38" spans="1:9" ht="12.75">
      <c r="A38" s="26" t="s">
        <v>1</v>
      </c>
      <c r="B38" s="33">
        <f>B5</f>
        <v>51</v>
      </c>
      <c r="C38" s="39">
        <f>B38+0.0001</f>
        <v>51.0001</v>
      </c>
      <c r="D38" s="53">
        <f>ROUND(B38*100/$B$42,2)</f>
        <v>96.23</v>
      </c>
      <c r="E38" s="33">
        <f>E5</f>
        <v>0</v>
      </c>
      <c r="F38" s="36">
        <f>E38*100/C38</f>
        <v>0</v>
      </c>
      <c r="G38" s="33">
        <f>B38-E38</f>
        <v>51</v>
      </c>
      <c r="H38" s="34">
        <f>100-ROUND(F38,1)</f>
        <v>100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3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3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2</v>
      </c>
      <c r="C41" s="39">
        <f>B41+0.0001</f>
        <v>2.0001</v>
      </c>
      <c r="D41" s="53">
        <f>ROUND(B41*100/$B$42,2)</f>
        <v>3.77</v>
      </c>
      <c r="E41" s="33">
        <f>E8</f>
        <v>0</v>
      </c>
      <c r="F41" s="36">
        <f>E41*100/C41</f>
        <v>0</v>
      </c>
      <c r="G41" s="33">
        <f>B41-E41</f>
        <v>2</v>
      </c>
      <c r="H41" s="34">
        <v>100</v>
      </c>
      <c r="I41" s="11"/>
    </row>
    <row r="42" spans="1:9" ht="13.5" thickBot="1">
      <c r="A42" s="44" t="s">
        <v>20</v>
      </c>
      <c r="B42" s="29">
        <f>SUM(B38:B41)</f>
        <v>53</v>
      </c>
      <c r="C42" s="39">
        <f>B42+0.0001</f>
        <v>53.0001</v>
      </c>
      <c r="D42" s="52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53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10"/>
      <c r="B44" s="10"/>
      <c r="C44" s="15"/>
      <c r="D44" s="11"/>
      <c r="E44" s="11"/>
      <c r="F44" s="11"/>
      <c r="G44" s="11"/>
      <c r="I44" s="11"/>
    </row>
    <row r="45" spans="1:9" ht="12.75">
      <c r="A45" s="12"/>
      <c r="C45" s="16"/>
      <c r="D45" s="11"/>
      <c r="E45" s="11"/>
      <c r="F45" s="11"/>
      <c r="G45" s="11"/>
      <c r="I45" s="11"/>
    </row>
    <row r="46" spans="1:9" ht="12.75">
      <c r="A46" s="12"/>
      <c r="C46" s="16"/>
      <c r="D46" s="11"/>
      <c r="E46" s="11"/>
      <c r="F46" s="11"/>
      <c r="G46" s="11"/>
      <c r="I46" s="11"/>
    </row>
    <row r="47" spans="1:9" ht="12.75">
      <c r="A47" s="12"/>
      <c r="C47" s="16"/>
      <c r="D47" s="11"/>
      <c r="E47" s="11"/>
      <c r="F47" s="11"/>
      <c r="G47" s="11"/>
      <c r="I47" s="11"/>
    </row>
    <row r="48" spans="1:9" ht="12.75">
      <c r="A48" s="12"/>
      <c r="C48" s="16"/>
      <c r="D48" s="11"/>
      <c r="E48" s="11"/>
      <c r="F48" s="11"/>
      <c r="G48" s="11"/>
      <c r="I48" s="11"/>
    </row>
    <row r="49" spans="1:6" ht="12.75">
      <c r="A49" s="47"/>
      <c r="B49" s="47"/>
      <c r="C49" s="47"/>
      <c r="D49" s="48"/>
      <c r="E49" s="49"/>
      <c r="F49" s="48"/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2022-12-05T06:52:07Z</cp:lastPrinted>
  <dcterms:created xsi:type="dcterms:W3CDTF">1997-01-24T11:07:25Z</dcterms:created>
  <dcterms:modified xsi:type="dcterms:W3CDTF">2023-04-08T12:27:19Z</dcterms:modified>
  <cp:category/>
  <cp:version/>
  <cp:contentType/>
  <cp:contentStatus/>
</cp:coreProperties>
</file>